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irports-my.sharepoint.com/personal/aslam_miller_airports_co_za/Documents/Desktop/Infrastructure and Property Development - 2024/00 - Work/00 - Projects/19 - EIA reporting/"/>
    </mc:Choice>
  </mc:AlternateContent>
  <xr:revisionPtr revIDLastSave="22" documentId="11_64366BD36B0CC5ADC0FECDFA98C2258719DFA5DE" xr6:coauthVersionLast="47" xr6:coauthVersionMax="47" xr10:uidLastSave="{A7299AC4-FFD3-49DD-A3F0-FFE9F6A08249}"/>
  <bookViews>
    <workbookView xWindow="28530" yWindow="-16320" windowWidth="29040" windowHeight="15720" xr2:uid="{00000000-000D-0000-FFFF-FFFF00000000}"/>
  </bookViews>
  <sheets>
    <sheet name="Quote Summary" sheetId="1" r:id="rId1"/>
    <sheet name="Basic Assessment Complete" sheetId="2" r:id="rId2"/>
    <sheet name="Specialist Studies-Complete" sheetId="3" r:id="rId3"/>
    <sheet name="Site &amp; Retail licences " sheetId="4" r:id="rId4"/>
    <sheet name="READ ME - Bidder Guid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4" l="1"/>
  <c r="F45" i="4"/>
  <c r="F44" i="4"/>
  <c r="F43" i="4"/>
  <c r="F42" i="4"/>
  <c r="F41" i="4"/>
  <c r="F40" i="4"/>
  <c r="F39" i="4"/>
  <c r="F38" i="4"/>
  <c r="A38" i="4"/>
  <c r="A39" i="4" s="1"/>
  <c r="A40" i="4" s="1"/>
  <c r="A41" i="4" s="1"/>
  <c r="A42" i="4" s="1"/>
  <c r="A43" i="4" s="1"/>
  <c r="A44" i="4" s="1"/>
  <c r="A45" i="4" s="1"/>
  <c r="A46" i="4" s="1"/>
  <c r="F37" i="4"/>
  <c r="F47" i="4" s="1"/>
  <c r="F31" i="4"/>
  <c r="F30" i="4"/>
  <c r="F29" i="4"/>
  <c r="F28" i="4"/>
  <c r="F27" i="4"/>
  <c r="F26" i="4"/>
  <c r="F25" i="4"/>
  <c r="F24" i="4"/>
  <c r="F23" i="4"/>
  <c r="A23" i="4"/>
  <c r="A24" i="4" s="1"/>
  <c r="A25" i="4" s="1"/>
  <c r="A26" i="4" s="1"/>
  <c r="A27" i="4" s="1"/>
  <c r="A28" i="4" s="1"/>
  <c r="A29" i="4" s="1"/>
  <c r="A30" i="4" s="1"/>
  <c r="A31" i="4" s="1"/>
  <c r="F22" i="4"/>
  <c r="F32" i="4" s="1"/>
  <c r="F16" i="4"/>
  <c r="F15" i="4"/>
  <c r="F14" i="4"/>
  <c r="F13" i="4"/>
  <c r="F12" i="4"/>
  <c r="F11" i="4"/>
  <c r="F10" i="4"/>
  <c r="F9" i="4"/>
  <c r="A9" i="4"/>
  <c r="A10" i="4" s="1"/>
  <c r="A11" i="4" s="1"/>
  <c r="A12" i="4" s="1"/>
  <c r="A13" i="4" s="1"/>
  <c r="A14" i="4" s="1"/>
  <c r="A15" i="4" s="1"/>
  <c r="A16" i="4" s="1"/>
  <c r="F8" i="4"/>
  <c r="F17" i="4" s="1"/>
  <c r="F50" i="4" s="1"/>
  <c r="C10" i="1" s="1"/>
  <c r="A8" i="4"/>
  <c r="F7" i="4"/>
  <c r="F32" i="3"/>
  <c r="F31" i="3"/>
  <c r="F30" i="3"/>
  <c r="F29" i="3"/>
  <c r="F33" i="3" s="1"/>
  <c r="F21" i="3"/>
  <c r="F20" i="3"/>
  <c r="A20" i="3"/>
  <c r="F19" i="3"/>
  <c r="F18" i="3"/>
  <c r="F17" i="3"/>
  <c r="F12" i="3"/>
  <c r="F23" i="3" s="1"/>
  <c r="F11" i="3"/>
  <c r="A11" i="3"/>
  <c r="F10" i="3"/>
  <c r="F9" i="3"/>
  <c r="F8" i="3"/>
  <c r="F47" i="2"/>
  <c r="F48" i="2" s="1"/>
  <c r="F46" i="2"/>
  <c r="F45" i="2"/>
  <c r="F44" i="2"/>
  <c r="F43" i="2"/>
  <c r="F42" i="2"/>
  <c r="F41" i="2"/>
  <c r="F40" i="2"/>
  <c r="F39" i="2"/>
  <c r="F38" i="2"/>
  <c r="F31" i="2"/>
  <c r="F30" i="2"/>
  <c r="F29" i="2"/>
  <c r="A29" i="2"/>
  <c r="A30" i="2" s="1"/>
  <c r="A31" i="2" s="1"/>
  <c r="F28" i="2"/>
  <c r="A28" i="2"/>
  <c r="F27" i="2"/>
  <c r="A27" i="2"/>
  <c r="F26" i="2"/>
  <c r="A26" i="2"/>
  <c r="F25" i="2"/>
  <c r="F24" i="2"/>
  <c r="F23" i="2"/>
  <c r="F22" i="2"/>
  <c r="F32" i="2" s="1"/>
  <c r="F16" i="2"/>
  <c r="F15" i="2"/>
  <c r="F14" i="2"/>
  <c r="F13" i="2"/>
  <c r="F12" i="2"/>
  <c r="F11" i="2"/>
  <c r="A11" i="2"/>
  <c r="A12" i="2" s="1"/>
  <c r="A13" i="2" s="1"/>
  <c r="A14" i="2" s="1"/>
  <c r="A15" i="2" s="1"/>
  <c r="A16" i="2" s="1"/>
  <c r="F10" i="2"/>
  <c r="F9" i="2"/>
  <c r="F8" i="2"/>
  <c r="F7" i="2"/>
  <c r="F17" i="2" s="1"/>
  <c r="F50" i="2" l="1"/>
  <c r="C8" i="1" s="1"/>
  <c r="F35" i="3"/>
  <c r="C9" i="1" s="1"/>
  <c r="C11" i="1" l="1"/>
  <c r="C13" i="1" l="1"/>
  <c r="C15" i="1" s="1"/>
  <c r="C16" i="1" l="1"/>
  <c r="C17" i="1" s="1"/>
  <c r="C21" i="1" s="1"/>
</calcChain>
</file>

<file path=xl/sharedStrings.xml><?xml version="1.0" encoding="utf-8"?>
<sst xmlns="http://schemas.openxmlformats.org/spreadsheetml/2006/main" count="292" uniqueCount="127">
  <si>
    <t>ENVIRONMENTAL AUTHORISATIONS &amp; FUEL LICENSING FEE PROPOSAL</t>
  </si>
  <si>
    <t>Workstream</t>
  </si>
  <si>
    <t>Base fee excl. VAT</t>
  </si>
  <si>
    <t>EIA Basic Assessment</t>
  </si>
  <si>
    <t>Specialist studies</t>
  </si>
  <si>
    <t>Retail and site licence applications</t>
  </si>
  <si>
    <t>Sub-Total</t>
  </si>
  <si>
    <t>Contingency @5%</t>
  </si>
  <si>
    <t xml:space="preserve">Discount </t>
  </si>
  <si>
    <t>Subtotal excl. VAT</t>
  </si>
  <si>
    <t>VAT @ 15%</t>
  </si>
  <si>
    <t>Professional Fees Total</t>
  </si>
  <si>
    <t xml:space="preserve">Authority Fees </t>
  </si>
  <si>
    <t>Indicative payment milestone (to be confirmed in the Service Level Agreement)</t>
  </si>
  <si>
    <t>%</t>
  </si>
  <si>
    <t>Appointment / mobilisation/application</t>
  </si>
  <si>
    <t>As per quotes</t>
  </si>
  <si>
    <t>Draft Reports and submission to authorities</t>
  </si>
  <si>
    <t>Final submission to authorities</t>
  </si>
  <si>
    <t>Decsions received from authorities</t>
  </si>
  <si>
    <t>ENVIRONMENTAL IMPACT ASSESSMENT (BASIC ASSESSMENT — DETAILED PRICING)</t>
  </si>
  <si>
    <t>Editable planning rates; authority fees and specialist studies are priced separately.</t>
  </si>
  <si>
    <t>A. O R TAMBO INTERNATIONAL AIRPORT (KEMPTON PARK)</t>
  </si>
  <si>
    <t>Task</t>
  </si>
  <si>
    <t>Unit</t>
  </si>
  <si>
    <t>Qty</t>
  </si>
  <si>
    <t>Rate (ZAR)</t>
  </si>
  <si>
    <t>Amount excl. VAT</t>
  </si>
  <si>
    <t>Deliverable / assumption if  necessary</t>
  </si>
  <si>
    <t>Project inception and information review</t>
  </si>
  <si>
    <t>Hours</t>
  </si>
  <si>
    <t>Screening and environmental constraints review</t>
  </si>
  <si>
    <t>Pre-application consultation</t>
  </si>
  <si>
    <t>Public participation process</t>
  </si>
  <si>
    <t>Basic Assessment Report for Consultation "Draft"</t>
  </si>
  <si>
    <t>Environmental Management Programme ("Draft and Final")</t>
  </si>
  <si>
    <t>Basic Assessment Report for submission to DFFE ("Final")</t>
  </si>
  <si>
    <t>Authority liaison and follow-up</t>
  </si>
  <si>
    <t>Project management and quality review</t>
  </si>
  <si>
    <t>Travel, printing and disbursements allowance</t>
  </si>
  <si>
    <t>Item</t>
  </si>
  <si>
    <t>BASIC ASSESSMENT SUBTOTAL</t>
  </si>
  <si>
    <t>B. GEORGE AIRPORT (GEORGE)</t>
  </si>
  <si>
    <t>SPECIALIST STUDIES (EIA)</t>
  </si>
  <si>
    <t>Use South African Council for Natural Scientific Professions (SACNASP) approved Rates for scientific studies, and related guideline for other specialists</t>
  </si>
  <si>
    <t>Specialist study</t>
  </si>
  <si>
    <t xml:space="preserve">Scope </t>
  </si>
  <si>
    <t>Terrestrial biodiversity assessment</t>
  </si>
  <si>
    <t>Study</t>
  </si>
  <si>
    <t>This study might not be needed, for pricing comparison only</t>
  </si>
  <si>
    <t>Geotechnical investigation</t>
  </si>
  <si>
    <t>Stormwater / hydrological assessment</t>
  </si>
  <si>
    <t>Socio-economic assessment</t>
  </si>
  <si>
    <t>SPECIALIST STUDIES SUB-TOTAL</t>
  </si>
  <si>
    <t>SPECIALIST STUDIES TOTAL</t>
  </si>
  <si>
    <t>RETAIL &amp; SITE LICENCE APPLICATION — DETAILED PRICING</t>
  </si>
  <si>
    <t>Professional fees exclude statutory charges, landowner costs and external advertising invoices unless stated.</t>
  </si>
  <si>
    <t>Guideline</t>
  </si>
  <si>
    <t>Retail licence application preparation, motivation, forms, etc</t>
  </si>
  <si>
    <t>Site licence application preparation, motivation, forms, etc</t>
  </si>
  <si>
    <t>Traffic Count Report</t>
  </si>
  <si>
    <t xml:space="preserve">Traffic Impact Assessment </t>
  </si>
  <si>
    <t>NPV Report</t>
  </si>
  <si>
    <t>Feasibility Study</t>
  </si>
  <si>
    <t>Site Investigation – Volumetric Analysis and Business Plan</t>
  </si>
  <si>
    <t>Public Participation and 4 newspapers adverts (2 Local Languages and 2 Dominant languages</t>
  </si>
  <si>
    <t>Structural Drawings Canopy, USTs, Islands, Convenient Shop, Layout Plan</t>
  </si>
  <si>
    <t>Project management and quality review, Authority liason and application management</t>
  </si>
  <si>
    <t>RETAIL &amp; SITE LICENCE SUB-TOTAL</t>
  </si>
  <si>
    <t>C. BRAAM FISHER INTERNATIONAL AIRPORT (BLOEMFONTEIN)</t>
  </si>
  <si>
    <t>RETAIL &amp; SITE LICENCE SUBTOTAL</t>
  </si>
  <si>
    <t>RETAIL AND SITE LICENCES APPLICATIONS TOTAL</t>
  </si>
  <si>
    <t>Project: ORTIA Jones Road, George and Bram Fischer filling stations</t>
  </si>
  <si>
    <t>Client: Airports Company South Africa (ACSA)</t>
  </si>
  <si>
    <t>Quote validity: bidder to confirm in submitted quotation</t>
  </si>
  <si>
    <t>Indicative environmental authority fees (confirm applications/tariffs)</t>
  </si>
  <si>
    <t>Indicative petroleum licence authority fees (confirm applications/tariffs)</t>
  </si>
  <si>
    <t>FINAL BID PRICE — TOTAL INCL. VAT &amp; AUTHORITY FEES</t>
  </si>
  <si>
    <t>Yellow cells are bidder inputs. All other summary figures link to the detailed quotation sheets.</t>
  </si>
  <si>
    <t>C. BRAM FISCHER INTERNATIONAL AIRPORT (BLOEMFONTEIN)</t>
  </si>
  <si>
    <t>Deliverable / assumption</t>
  </si>
  <si>
    <t>Existing 2014 EA validity / applicability review and authority engagement</t>
  </si>
  <si>
    <t>Environmental screening and constraints review</t>
  </si>
  <si>
    <t>Pre-application consultation / EA pathway determination</t>
  </si>
  <si>
    <t>Environmental assessment documentation (if new process required)</t>
  </si>
  <si>
    <t>Public participation (if required)</t>
  </si>
  <si>
    <t>Environmental Management Programme (draft and final if required)</t>
  </si>
  <si>
    <t>Final environmental authority submission / EA amendment (if required)</t>
  </si>
  <si>
    <t>Authority liaison and queries</t>
  </si>
  <si>
    <t>BFIA ASSESSMENT SUBTOTAL</t>
  </si>
  <si>
    <t>BASIC ASSESSMENT TOTAL – ALL THREE AIRPORTS</t>
  </si>
  <si>
    <t>Scope / assumption</t>
  </si>
  <si>
    <t>BFIA SPECIALIST STUDIES SUBTOTAL</t>
  </si>
  <si>
    <t>SPECIALIST STUDIES TOTAL – ALL THREE AIRPORTS</t>
  </si>
  <si>
    <t>ACSA | FILLING STATION EIA &amp; LICENSING – BIDDER QUOTATION GUIDE</t>
  </si>
  <si>
    <t>PURPOSE</t>
  </si>
  <si>
    <t>Complete the detailed pricing sheets. The Quote Summary consolidates the FINAL BID PRICE automatically.</t>
  </si>
  <si>
    <t>STEP 1</t>
  </si>
  <si>
    <t>Read the tender scope and price all required works for O.R. Tambo (Jones Road), George and Bram Fischer.</t>
  </si>
  <si>
    <t>STEP 2</t>
  </si>
  <si>
    <t>On each detailed pricing tab, complete the YELLOW Qty (column D), Rate (column E) and assumptions (column G).</t>
  </si>
  <si>
    <t>STEP 3</t>
  </si>
  <si>
    <t>The Amount (column F), section subtotals and Quote Summary figures are FORMULAS. Do not overwrite these.</t>
  </si>
  <si>
    <t>STEP 4</t>
  </si>
  <si>
    <t>Price Basic Assessment work for all three airports in 'Basic Assessment Complete'. For Bram Fischer, separately price the EA-status review and any conditional further assessment as described.</t>
  </si>
  <si>
    <t>STEP 5</t>
  </si>
  <si>
    <t>Price specialist studies for all three airports in 'Specialist Studies-Complete'. Include provisional comparison items as requested; explain any assumptions in column G.</t>
  </si>
  <si>
    <t>STEP 6</t>
  </si>
  <si>
    <t>Price petroleum Site and Retail Licence services for all three airports in 'Site &amp; Retail licences '.</t>
  </si>
  <si>
    <t>STEP 7</t>
  </si>
  <si>
    <t>Go to 'Quote Summary'. Review the workstream subtotals; enter any DISCOUNT as a positive amount in C14. Review the indicated statutory / authority fees in C19:C20.</t>
  </si>
  <si>
    <t>STEP 8</t>
  </si>
  <si>
    <t>CHECK the final price in 'Quote Summary' cell C21 – TOTAL INCL. VAT. This is the final price to be used in the bid submission, subject to the RFQ's pricing rules.</t>
  </si>
  <si>
    <t>STEP 9</t>
  </si>
  <si>
    <t>Submit the completed Excel workbook with your bid; do not substitute only a PDF screenshot of the summary.</t>
  </si>
  <si>
    <t>WORKBOOK KEY</t>
  </si>
  <si>
    <t>Yellow = bidder input. Pale blue/green = calculated values. All financial amounts are in South African Rand (ZAR).</t>
  </si>
  <si>
    <t>HOW AMOUNTS WORK</t>
  </si>
  <si>
    <t>For each task: Qty × Rate = Amount excl. VAT. Workstream totals roll through to Quote Summary. 5% contingency is applied to professional workstream fees; discount reduces the fee subtotal; 15% VAT applies to professional fees in the existing model.</t>
  </si>
  <si>
    <t>AUTHORITY FEES</t>
  </si>
  <si>
    <t>C19 and C20 show indicative existing workbook allowances, NOT independently verified statutory tariffs. Bidder must confirm relevance and amount against the RFQ/competent authority and flag any discrepancy before submission.</t>
  </si>
  <si>
    <t>BFIA NOTE</t>
  </si>
  <si>
    <t>The original workbook did not provide Bram Fischer Basic Assessment / specialist-study rows, although it included BFIA petroleum licensing. These have now been added so the three-airport quotation is complete. The existing 2014 EA requires a preliminary status review; do not assume a new Basic Assessment is invariably required.</t>
  </si>
  <si>
    <t>CONTRACTING NOTE</t>
  </si>
  <si>
    <t>The indicative payment milestones in Quote Summary are not final contract payment terms; the Service Level Agreement will govern.</t>
  </si>
  <si>
    <t>FINAL PRICE LOCATION</t>
  </si>
  <si>
    <t>QUOTE SUMMARY!C21 = FINAL PRICE INCLUDING VAT AND THE DISPLAYED AUTHORITY FEE ALLOWANCES.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</si>
</sst>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R\ #,##0.00;[Red]\-\R\ #,##0.00"/>
    <numFmt numFmtId="165" formatCode="\R\ #,##0.00"/>
    <numFmt numFmtId="166" formatCode="0.0%"/>
    <numFmt numFmtId="167" formatCode="&quot;R&quot;\ #,##0.00;[Red]\(&quot;R&quot;\ #,##0.00\)"/>
  </numFmts>
  <fonts count="21" x14ac:knownFonts="1">
    <font>
      <sz val="11"/>
      <color theme="1"/>
      <name val="Aptos Narrow"/>
    </font>
    <font>
      <sz val="10"/>
      <color rgb="FF243746"/>
      <name val="Aptos"/>
      <family val="2"/>
    </font>
    <font>
      <b/>
      <sz val="10"/>
      <color rgb="FFFFFFFF"/>
      <name val="Aptos"/>
      <family val="2"/>
    </font>
    <font>
      <b/>
      <sz val="18"/>
      <color rgb="FFFFFFFF"/>
      <name val="Aptos"/>
      <family val="2"/>
    </font>
    <font>
      <i/>
      <sz val="10"/>
      <color rgb="FF17324D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b/>
      <sz val="10"/>
      <color rgb="FFFFFFFF"/>
      <name val="Aptos"/>
      <family val="2"/>
    </font>
    <font>
      <b/>
      <sz val="10"/>
      <name val="Aptos"/>
      <family val="2"/>
    </font>
    <font>
      <b/>
      <sz val="13"/>
      <color theme="1"/>
      <name val="Aptos Narrow"/>
      <family val="2"/>
    </font>
    <font>
      <b/>
      <i/>
      <sz val="12"/>
      <color theme="5"/>
      <name val="Aptos"/>
      <family val="2"/>
    </font>
    <font>
      <b/>
      <sz val="16"/>
      <color rgb="FFFFFFFF"/>
      <name val="Aptos"/>
      <family val="2"/>
    </font>
    <font>
      <sz val="11"/>
      <color rgb="FF243746"/>
      <name val="Aptos"/>
      <family val="2"/>
    </font>
    <font>
      <b/>
      <sz val="11"/>
      <color rgb="FFFFFFFF"/>
      <name val="Aptos"/>
      <family val="2"/>
    </font>
    <font>
      <b/>
      <sz val="11"/>
      <color rgb="FF243746"/>
      <name val="Aptos"/>
      <family val="2"/>
    </font>
    <font>
      <b/>
      <sz val="14"/>
      <color rgb="FFFFFFFF"/>
      <name val="Aptos Narrow"/>
      <family val="2"/>
    </font>
    <font>
      <b/>
      <sz val="11"/>
      <color rgb="FF17365D"/>
      <name val="Aptos Narrow"/>
      <family val="2"/>
    </font>
    <font>
      <b/>
      <sz val="11"/>
      <color theme="1"/>
      <name val="Aptos Narrow"/>
      <family val="2"/>
    </font>
    <font>
      <b/>
      <sz val="11"/>
      <color rgb="FFFFFFFF"/>
      <name val="Aptos Narrow"/>
      <family val="2"/>
    </font>
    <font>
      <b/>
      <sz val="13"/>
      <color rgb="FFFFFFFF"/>
      <name val="Aptos"/>
      <family val="2"/>
    </font>
    <font>
      <sz val="10"/>
      <color rgb="FF17365D"/>
      <name val="Aptos"/>
      <family val="2"/>
    </font>
  </fonts>
  <fills count="18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2F8"/>
      </patternFill>
    </fill>
    <fill>
      <patternFill patternType="solid">
        <fgColor rgb="FF1F8A8A"/>
      </patternFill>
    </fill>
    <fill>
      <patternFill patternType="solid">
        <fgColor rgb="FFF4F7F9"/>
      </patternFill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rgb="FF00B0F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3" tint="0.49995422223578601"/>
        <bgColor indexed="65"/>
      </patternFill>
    </fill>
    <fill>
      <patternFill patternType="solid">
        <fgColor rgb="FF17365D"/>
      </patternFill>
    </fill>
    <fill>
      <patternFill patternType="solid">
        <fgColor rgb="FFE8F2FA"/>
      </patternFill>
    </fill>
    <fill>
      <patternFill patternType="solid">
        <fgColor rgb="FFDDF3E5"/>
      </patternFill>
    </fill>
    <fill>
      <patternFill patternType="solid">
        <fgColor rgb="FFFFF2C6"/>
      </patternFill>
    </fill>
    <fill>
      <patternFill patternType="solid">
        <fgColor rgb="FFFFF9E8"/>
      </patternFill>
    </fill>
    <fill>
      <patternFill patternType="solid">
        <fgColor rgb="FF215A88"/>
      </patternFill>
    </fill>
  </fills>
  <borders count="22">
    <border>
      <left/>
      <right/>
      <top/>
      <bottom/>
      <diagonal/>
    </border>
    <border>
      <left/>
      <right/>
      <top style="thin">
        <color rgb="FFCBD5DC"/>
      </top>
      <bottom/>
      <diagonal/>
    </border>
    <border>
      <left style="thin">
        <color rgb="FFCBD5DC"/>
      </left>
      <right/>
      <top style="thin">
        <color rgb="FFCBD5DC"/>
      </top>
      <bottom/>
      <diagonal/>
    </border>
    <border>
      <left/>
      <right style="thin">
        <color rgb="FFCBD5DC"/>
      </right>
      <top style="thin">
        <color rgb="FFCBD5DC"/>
      </top>
      <bottom style="thin">
        <color rgb="FFCBD5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0" fillId="0" borderId="4" xfId="0" applyBorder="1" applyAlignment="1">
      <alignment horizontal="right"/>
    </xf>
    <xf numFmtId="0" fontId="2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7" borderId="8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9" fillId="8" borderId="16" xfId="0" applyFont="1" applyFill="1" applyBorder="1"/>
    <xf numFmtId="0" fontId="9" fillId="8" borderId="17" xfId="0" applyFont="1" applyFill="1" applyBorder="1"/>
    <xf numFmtId="0" fontId="9" fillId="8" borderId="18" xfId="0" applyFont="1" applyFill="1" applyBorder="1"/>
    <xf numFmtId="0" fontId="4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0" xfId="0" applyFont="1" applyFill="1" applyAlignment="1">
      <alignment horizontal="left" vertical="center"/>
    </xf>
    <xf numFmtId="0" fontId="2" fillId="4" borderId="2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8" borderId="16" xfId="0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3" fillId="4" borderId="2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166" fontId="12" fillId="0" borderId="4" xfId="0" applyNumberFormat="1" applyFont="1" applyBorder="1" applyAlignment="1">
      <alignment vertical="center"/>
    </xf>
    <xf numFmtId="166" fontId="12" fillId="0" borderId="4" xfId="0" applyNumberFormat="1" applyFont="1" applyBorder="1" applyAlignment="1">
      <alignment horizontal="right" vertical="center"/>
    </xf>
    <xf numFmtId="9" fontId="12" fillId="0" borderId="4" xfId="0" applyNumberFormat="1" applyFont="1" applyBorder="1" applyAlignment="1">
      <alignment vertical="center"/>
    </xf>
    <xf numFmtId="9" fontId="0" fillId="0" borderId="4" xfId="0" applyNumberFormat="1" applyBorder="1"/>
    <xf numFmtId="0" fontId="13" fillId="4" borderId="4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vertical="center" wrapText="1"/>
    </xf>
    <xf numFmtId="0" fontId="14" fillId="9" borderId="4" xfId="0" applyFont="1" applyFill="1" applyBorder="1" applyAlignment="1">
      <alignment vertical="center"/>
    </xf>
    <xf numFmtId="0" fontId="14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vertical="center"/>
    </xf>
    <xf numFmtId="0" fontId="14" fillId="5" borderId="4" xfId="0" applyFont="1" applyFill="1" applyBorder="1" applyAlignment="1">
      <alignment vertical="center"/>
    </xf>
    <xf numFmtId="0" fontId="14" fillId="10" borderId="4" xfId="0" applyFont="1" applyFill="1" applyBorder="1" applyAlignment="1">
      <alignment vertical="center"/>
    </xf>
    <xf numFmtId="0" fontId="14" fillId="5" borderId="0" xfId="0" applyFont="1" applyFill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15" fillId="12" borderId="0" xfId="0" applyFont="1" applyFill="1"/>
    <xf numFmtId="0" fontId="0" fillId="13" borderId="0" xfId="0" applyFill="1"/>
    <xf numFmtId="0" fontId="15" fillId="12" borderId="0" xfId="0" applyFont="1" applyFill="1" applyAlignment="1">
      <alignment wrapText="1"/>
    </xf>
    <xf numFmtId="0" fontId="1" fillId="15" borderId="11" xfId="0" applyFont="1" applyFill="1" applyBorder="1" applyAlignment="1">
      <alignment vertical="center"/>
    </xf>
    <xf numFmtId="0" fontId="1" fillId="15" borderId="4" xfId="0" applyFont="1" applyFill="1" applyBorder="1" applyAlignment="1">
      <alignment vertical="center"/>
    </xf>
    <xf numFmtId="0" fontId="1" fillId="16" borderId="14" xfId="0" applyFont="1" applyFill="1" applyBorder="1" applyAlignment="1">
      <alignment vertical="center" wrapText="1"/>
    </xf>
    <xf numFmtId="0" fontId="1" fillId="16" borderId="6" xfId="0" applyFont="1" applyFill="1" applyBorder="1" applyAlignment="1">
      <alignment vertical="center" wrapText="1"/>
    </xf>
    <xf numFmtId="0" fontId="1" fillId="16" borderId="4" xfId="0" applyFont="1" applyFill="1" applyBorder="1" applyAlignment="1">
      <alignment vertical="center" wrapText="1"/>
    </xf>
    <xf numFmtId="0" fontId="1" fillId="15" borderId="6" xfId="0" applyFont="1" applyFill="1" applyBorder="1" applyAlignment="1">
      <alignment vertical="center"/>
    </xf>
    <xf numFmtId="0" fontId="18" fillId="12" borderId="0" xfId="0" applyFont="1" applyFill="1"/>
    <xf numFmtId="0" fontId="18" fillId="17" borderId="0" xfId="0" applyFont="1" applyFill="1"/>
    <xf numFmtId="0" fontId="0" fillId="15" borderId="0" xfId="0" applyFill="1"/>
    <xf numFmtId="0" fontId="0" fillId="16" borderId="0" xfId="0" applyFill="1"/>
    <xf numFmtId="0" fontId="17" fillId="14" borderId="0" xfId="0" applyFont="1" applyFill="1"/>
    <xf numFmtId="167" fontId="8" fillId="7" borderId="7" xfId="0" applyNumberFormat="1" applyFont="1" applyFill="1" applyBorder="1" applyAlignment="1">
      <alignment vertical="center"/>
    </xf>
    <xf numFmtId="167" fontId="0" fillId="13" borderId="0" xfId="0" applyNumberFormat="1" applyFill="1"/>
    <xf numFmtId="167" fontId="17" fillId="14" borderId="0" xfId="0" applyNumberFormat="1" applyFont="1" applyFill="1"/>
    <xf numFmtId="167" fontId="1" fillId="15" borderId="12" xfId="0" applyNumberFormat="1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horizontal="center" vertical="center"/>
    </xf>
    <xf numFmtId="167" fontId="1" fillId="15" borderId="5" xfId="0" applyNumberFormat="1" applyFont="1" applyFill="1" applyBorder="1" applyAlignment="1">
      <alignment vertical="center"/>
    </xf>
    <xf numFmtId="167" fontId="1" fillId="7" borderId="9" xfId="0" applyNumberFormat="1" applyFont="1" applyFill="1" applyBorder="1" applyAlignment="1">
      <alignment horizontal="center" vertical="center"/>
    </xf>
    <xf numFmtId="167" fontId="1" fillId="7" borderId="10" xfId="0" applyNumberFormat="1" applyFont="1" applyFill="1" applyBorder="1" applyAlignment="1">
      <alignment horizontal="center" vertical="center"/>
    </xf>
    <xf numFmtId="167" fontId="0" fillId="15" borderId="0" xfId="0" applyNumberFormat="1" applyFill="1"/>
    <xf numFmtId="167" fontId="0" fillId="0" borderId="0" xfId="0" applyNumberFormat="1"/>
    <xf numFmtId="167" fontId="8" fillId="11" borderId="7" xfId="0" applyNumberFormat="1" applyFont="1" applyFill="1" applyBorder="1" applyAlignment="1">
      <alignment vertical="center"/>
    </xf>
    <xf numFmtId="167" fontId="9" fillId="8" borderId="7" xfId="0" applyNumberFormat="1" applyFont="1" applyFill="1" applyBorder="1"/>
    <xf numFmtId="167" fontId="1" fillId="7" borderId="21" xfId="0" applyNumberFormat="1" applyFont="1" applyFill="1" applyBorder="1" applyAlignment="1">
      <alignment vertical="center"/>
    </xf>
    <xf numFmtId="167" fontId="8" fillId="11" borderId="15" xfId="0" applyNumberFormat="1" applyFont="1" applyFill="1" applyBorder="1" applyAlignment="1">
      <alignment vertical="center"/>
    </xf>
    <xf numFmtId="167" fontId="1" fillId="7" borderId="9" xfId="0" applyNumberFormat="1" applyFont="1" applyFill="1" applyBorder="1" applyAlignment="1">
      <alignment vertical="center"/>
    </xf>
    <xf numFmtId="0" fontId="19" fillId="12" borderId="0" xfId="0" applyFont="1" applyFill="1" applyAlignment="1">
      <alignment vertical="center"/>
    </xf>
    <xf numFmtId="167" fontId="12" fillId="0" borderId="4" xfId="0" applyNumberFormat="1" applyFont="1" applyBorder="1" applyAlignment="1">
      <alignment vertical="center"/>
    </xf>
    <xf numFmtId="167" fontId="14" fillId="9" borderId="4" xfId="0" applyNumberFormat="1" applyFont="1" applyFill="1" applyBorder="1" applyAlignment="1">
      <alignment vertical="center"/>
    </xf>
    <xf numFmtId="167" fontId="12" fillId="5" borderId="0" xfId="0" applyNumberFormat="1" applyFont="1" applyFill="1" applyAlignment="1">
      <alignment vertical="center"/>
    </xf>
    <xf numFmtId="167" fontId="12" fillId="5" borderId="4" xfId="0" applyNumberFormat="1" applyFont="1" applyFill="1" applyBorder="1" applyAlignment="1">
      <alignment vertical="center"/>
    </xf>
    <xf numFmtId="167" fontId="12" fillId="15" borderId="4" xfId="0" applyNumberFormat="1" applyFont="1" applyFill="1" applyBorder="1" applyAlignment="1">
      <alignment vertical="center"/>
    </xf>
    <xf numFmtId="167" fontId="14" fillId="10" borderId="4" xfId="0" applyNumberFormat="1" applyFont="1" applyFill="1" applyBorder="1" applyAlignment="1">
      <alignment vertical="center"/>
    </xf>
    <xf numFmtId="167" fontId="19" fillId="12" borderId="0" xfId="0" applyNumberFormat="1" applyFont="1" applyFill="1" applyAlignment="1">
      <alignment vertical="center"/>
    </xf>
    <xf numFmtId="0" fontId="20" fillId="13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165" fontId="8" fillId="11" borderId="0" xfId="0" applyNumberFormat="1" applyFont="1" applyFill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13" borderId="0" xfId="0" applyFont="1" applyFill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7" fillId="14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workbookViewId="0"/>
  </sheetViews>
  <sheetFormatPr defaultRowHeight="14.5" x14ac:dyDescent="0.35"/>
  <cols>
    <col min="2" max="2" width="59" customWidth="1"/>
    <col min="3" max="3" width="25" customWidth="1"/>
    <col min="4" max="4" width="43.81640625" customWidth="1"/>
    <col min="5" max="5" width="3.453125" customWidth="1"/>
    <col min="6" max="8" width="20" customWidth="1"/>
  </cols>
  <sheetData>
    <row r="1" spans="1:8" ht="34" customHeight="1" x14ac:dyDescent="0.35">
      <c r="B1" s="6" t="s">
        <v>0</v>
      </c>
      <c r="C1" s="6"/>
      <c r="D1" s="6"/>
      <c r="E1" s="6"/>
      <c r="F1" s="32"/>
      <c r="G1" s="32"/>
      <c r="H1" s="32"/>
    </row>
    <row r="2" spans="1:8" x14ac:dyDescent="0.35">
      <c r="B2" s="1"/>
      <c r="C2" s="1"/>
      <c r="D2" s="1"/>
      <c r="E2" s="1"/>
      <c r="F2" s="1"/>
      <c r="G2" s="1"/>
      <c r="H2" s="1"/>
    </row>
    <row r="3" spans="1:8" x14ac:dyDescent="0.35">
      <c r="B3" s="2" t="s">
        <v>72</v>
      </c>
      <c r="C3" s="1"/>
      <c r="D3" s="1"/>
      <c r="E3" s="1"/>
      <c r="F3" s="87"/>
      <c r="G3" s="87"/>
      <c r="H3" s="87"/>
    </row>
    <row r="4" spans="1:8" ht="78" customHeight="1" x14ac:dyDescent="0.35">
      <c r="B4" s="2" t="s">
        <v>73</v>
      </c>
      <c r="C4" s="1"/>
      <c r="D4" s="1"/>
      <c r="E4" s="1"/>
      <c r="F4" s="88"/>
      <c r="G4" s="88"/>
      <c r="H4" s="88"/>
    </row>
    <row r="5" spans="1:8" ht="70" customHeight="1" x14ac:dyDescent="0.35">
      <c r="B5" s="2" t="s">
        <v>74</v>
      </c>
      <c r="C5" s="1"/>
      <c r="D5" s="1"/>
      <c r="E5" s="1"/>
      <c r="F5" s="88"/>
      <c r="G5" s="88"/>
      <c r="H5" s="88"/>
    </row>
    <row r="6" spans="1:8" ht="15" customHeight="1" x14ac:dyDescent="0.35">
      <c r="B6" s="1"/>
      <c r="C6" s="1"/>
      <c r="D6" s="1"/>
      <c r="E6" s="1"/>
      <c r="F6" s="88"/>
      <c r="G6" s="88"/>
      <c r="H6" s="88"/>
    </row>
    <row r="7" spans="1:8" ht="33.5" customHeight="1" x14ac:dyDescent="0.35">
      <c r="B7" s="33" t="s">
        <v>1</v>
      </c>
      <c r="C7" s="41" t="s">
        <v>2</v>
      </c>
      <c r="D7" s="48"/>
      <c r="E7" s="1"/>
      <c r="F7" s="88"/>
      <c r="G7" s="88"/>
      <c r="H7" s="88"/>
    </row>
    <row r="8" spans="1:8" x14ac:dyDescent="0.35">
      <c r="A8" s="5">
        <v>1</v>
      </c>
      <c r="B8" s="34" t="s">
        <v>3</v>
      </c>
      <c r="C8" s="79">
        <f>'Basic Assessment Complete'!F50</f>
        <v>0</v>
      </c>
      <c r="D8" s="3"/>
      <c r="E8" s="1"/>
      <c r="F8" s="1"/>
      <c r="G8" s="1"/>
      <c r="H8" s="1"/>
    </row>
    <row r="9" spans="1:8" x14ac:dyDescent="0.35">
      <c r="A9" s="5">
        <v>2</v>
      </c>
      <c r="B9" s="34" t="s">
        <v>4</v>
      </c>
      <c r="C9" s="79">
        <f>'Specialist Studies-Complete'!F35</f>
        <v>0</v>
      </c>
      <c r="D9" s="3"/>
      <c r="E9" s="1"/>
      <c r="F9" s="1"/>
      <c r="G9" s="1"/>
      <c r="H9" s="1"/>
    </row>
    <row r="10" spans="1:8" x14ac:dyDescent="0.35">
      <c r="A10" s="5">
        <v>3</v>
      </c>
      <c r="B10" s="34" t="s">
        <v>5</v>
      </c>
      <c r="C10" s="79">
        <f>'Site &amp; Retail licences '!F50</f>
        <v>0</v>
      </c>
      <c r="D10" s="3"/>
      <c r="E10" s="1"/>
      <c r="F10" s="1"/>
      <c r="G10" s="1"/>
      <c r="H10" s="1"/>
    </row>
    <row r="11" spans="1:8" x14ac:dyDescent="0.35">
      <c r="B11" s="42" t="s">
        <v>6</v>
      </c>
      <c r="C11" s="80">
        <f>SUM(C8:C10)</f>
        <v>0</v>
      </c>
      <c r="D11" s="1"/>
      <c r="E11" s="1"/>
      <c r="F11" s="1"/>
      <c r="G11" s="1"/>
      <c r="H11" s="1"/>
    </row>
    <row r="12" spans="1:8" x14ac:dyDescent="0.35">
      <c r="B12" s="43"/>
      <c r="C12" s="81"/>
      <c r="D12" s="1"/>
      <c r="E12" s="1"/>
      <c r="F12" s="1"/>
      <c r="G12" s="1"/>
      <c r="H12" s="1"/>
    </row>
    <row r="13" spans="1:8" x14ac:dyDescent="0.35">
      <c r="B13" s="45" t="s">
        <v>7</v>
      </c>
      <c r="C13" s="82">
        <f>C11*0.05</f>
        <v>0</v>
      </c>
      <c r="D13" s="13"/>
      <c r="E13" s="1"/>
      <c r="F13" s="1"/>
      <c r="G13" s="1"/>
      <c r="H13" s="1"/>
    </row>
    <row r="14" spans="1:8" x14ac:dyDescent="0.35">
      <c r="B14" s="45" t="s">
        <v>8</v>
      </c>
      <c r="C14" s="83">
        <v>0</v>
      </c>
      <c r="D14" s="1"/>
      <c r="E14" s="1"/>
      <c r="F14" s="1"/>
      <c r="G14" s="1"/>
      <c r="H14" s="1"/>
    </row>
    <row r="15" spans="1:8" x14ac:dyDescent="0.35">
      <c r="B15" s="45" t="s">
        <v>9</v>
      </c>
      <c r="C15" s="82">
        <f>C11+C13-C14</f>
        <v>0</v>
      </c>
      <c r="D15" s="1"/>
      <c r="E15" s="1"/>
      <c r="F15" s="1"/>
      <c r="G15" s="1"/>
      <c r="H15" s="1"/>
    </row>
    <row r="16" spans="1:8" x14ac:dyDescent="0.35">
      <c r="B16" s="45" t="s">
        <v>10</v>
      </c>
      <c r="C16" s="82">
        <f>C15*0.15</f>
        <v>0</v>
      </c>
      <c r="D16" s="1"/>
      <c r="E16" s="1"/>
      <c r="F16" s="1"/>
      <c r="G16" s="1"/>
      <c r="H16" s="1"/>
    </row>
    <row r="17" spans="2:8" x14ac:dyDescent="0.35">
      <c r="B17" s="46" t="s">
        <v>11</v>
      </c>
      <c r="C17" s="84">
        <f>C15+C16</f>
        <v>0</v>
      </c>
      <c r="D17" s="1"/>
      <c r="E17" s="1"/>
      <c r="F17" s="1"/>
      <c r="G17" s="1"/>
      <c r="H17" s="1"/>
    </row>
    <row r="18" spans="2:8" x14ac:dyDescent="0.35">
      <c r="B18" s="43" t="s">
        <v>12</v>
      </c>
      <c r="C18" s="44"/>
      <c r="D18" s="1"/>
      <c r="E18" s="1"/>
      <c r="F18" s="1"/>
      <c r="G18" s="1"/>
      <c r="H18" s="1"/>
    </row>
    <row r="19" spans="2:8" x14ac:dyDescent="0.35">
      <c r="B19" s="47" t="s">
        <v>75</v>
      </c>
      <c r="C19" s="83">
        <v>4000</v>
      </c>
      <c r="D19" s="1"/>
      <c r="E19" s="1"/>
      <c r="F19" s="1"/>
      <c r="G19" s="1"/>
      <c r="H19" s="1"/>
    </row>
    <row r="20" spans="2:8" x14ac:dyDescent="0.35">
      <c r="B20" s="47" t="s">
        <v>76</v>
      </c>
      <c r="C20" s="83">
        <v>4500</v>
      </c>
      <c r="D20" s="1"/>
      <c r="E20" s="1"/>
      <c r="F20" s="1"/>
      <c r="G20" s="1"/>
      <c r="H20" s="1"/>
    </row>
    <row r="21" spans="2:8" ht="34" customHeight="1" x14ac:dyDescent="0.35">
      <c r="B21" s="78" t="s">
        <v>77</v>
      </c>
      <c r="C21" s="85">
        <f>C17+C19+C20</f>
        <v>8500</v>
      </c>
      <c r="D21" s="1"/>
      <c r="E21" s="1"/>
      <c r="F21" s="1"/>
      <c r="G21" s="1"/>
      <c r="H21" s="1"/>
    </row>
    <row r="22" spans="2:8" x14ac:dyDescent="0.35">
      <c r="B22" s="1"/>
      <c r="C22" s="1"/>
      <c r="D22" s="1"/>
      <c r="E22" s="1"/>
      <c r="F22" s="1"/>
      <c r="G22" s="1"/>
      <c r="H22" s="1"/>
    </row>
    <row r="23" spans="2:8" ht="35" customHeight="1" x14ac:dyDescent="0.35">
      <c r="B23" s="86" t="s">
        <v>78</v>
      </c>
      <c r="C23" s="86"/>
      <c r="D23" s="1"/>
      <c r="E23" s="1"/>
      <c r="F23" s="1"/>
      <c r="G23" s="1"/>
      <c r="H23" s="1"/>
    </row>
    <row r="24" spans="2:8" ht="24" customHeight="1" x14ac:dyDescent="0.35">
      <c r="B24" s="39" t="s">
        <v>13</v>
      </c>
      <c r="C24" s="40" t="s">
        <v>14</v>
      </c>
      <c r="D24" s="1"/>
      <c r="E24" s="1"/>
      <c r="F24" s="1"/>
      <c r="G24" s="1"/>
      <c r="H24" s="1"/>
    </row>
    <row r="25" spans="2:8" x14ac:dyDescent="0.35">
      <c r="B25" s="34" t="s">
        <v>15</v>
      </c>
      <c r="C25" s="35">
        <v>0.2</v>
      </c>
      <c r="D25" s="1"/>
      <c r="E25" s="1"/>
      <c r="F25" s="1"/>
      <c r="G25" s="1"/>
      <c r="H25" s="1"/>
    </row>
    <row r="26" spans="2:8" x14ac:dyDescent="0.35">
      <c r="B26" s="34" t="s">
        <v>4</v>
      </c>
      <c r="C26" s="36" t="s">
        <v>16</v>
      </c>
      <c r="D26" s="1"/>
      <c r="E26" s="1"/>
      <c r="F26" s="1"/>
      <c r="G26" s="1"/>
      <c r="H26" s="1"/>
    </row>
    <row r="27" spans="2:8" x14ac:dyDescent="0.35">
      <c r="B27" s="34" t="s">
        <v>17</v>
      </c>
      <c r="C27" s="37">
        <v>0.1</v>
      </c>
      <c r="D27" s="1"/>
      <c r="E27" s="1"/>
      <c r="F27" s="1"/>
      <c r="G27" s="1"/>
      <c r="H27" s="1"/>
    </row>
    <row r="28" spans="2:8" x14ac:dyDescent="0.35">
      <c r="B28" s="34" t="s">
        <v>18</v>
      </c>
      <c r="C28" s="38">
        <v>0.1</v>
      </c>
    </row>
    <row r="29" spans="2:8" x14ac:dyDescent="0.35">
      <c r="B29" s="34" t="s">
        <v>19</v>
      </c>
      <c r="C29" s="38">
        <v>0.05</v>
      </c>
    </row>
  </sheetData>
  <mergeCells count="2">
    <mergeCell ref="F3:H3"/>
    <mergeCell ref="F4:H7"/>
  </mergeCells>
  <conditionalFormatting sqref="C8:C1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{6D7D6278-8C87-4D3B-90C9-588890084F8D}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{6D7D6278-8C87-4D3B-90C9-588890084F8D}</x14:id>
        </ext>
      </extLst>
    </cfRule>
  </conditionalFormatting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7D6278-8C87-4D3B-90C9-588890084F8D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6D7D6278-8C87-4D3B-90C9-588890084F8D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C8:C10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showGridLines="0" workbookViewId="0">
      <selection activeCell="E13" sqref="E13"/>
    </sheetView>
  </sheetViews>
  <sheetFormatPr defaultRowHeight="14.5" x14ac:dyDescent="0.35"/>
  <cols>
    <col min="2" max="2" width="50.453125" customWidth="1"/>
    <col min="3" max="3" width="8.90625" customWidth="1"/>
    <col min="4" max="5" width="16" customWidth="1"/>
    <col min="6" max="6" width="21" customWidth="1"/>
    <col min="7" max="7" width="35.54296875" customWidth="1"/>
  </cols>
  <sheetData>
    <row r="1" spans="1:7" ht="34" customHeight="1" x14ac:dyDescent="0.35">
      <c r="B1" s="89" t="s">
        <v>20</v>
      </c>
      <c r="C1" s="89"/>
      <c r="D1" s="89"/>
      <c r="E1" s="89"/>
      <c r="F1" s="89"/>
      <c r="G1" s="89"/>
    </row>
    <row r="2" spans="1:7" ht="24" customHeight="1" x14ac:dyDescent="0.35">
      <c r="B2" s="90" t="s">
        <v>21</v>
      </c>
      <c r="C2" s="90"/>
      <c r="D2" s="90"/>
      <c r="E2" s="90"/>
      <c r="F2" s="90"/>
      <c r="G2" s="90"/>
    </row>
    <row r="3" spans="1:7" ht="24" customHeight="1" x14ac:dyDescent="0.35">
      <c r="B3" s="25"/>
      <c r="C3" s="25"/>
      <c r="D3" s="25"/>
      <c r="E3" s="25"/>
      <c r="F3" s="25"/>
      <c r="G3" s="25"/>
    </row>
    <row r="4" spans="1:7" ht="18.5" customHeight="1" x14ac:dyDescent="0.35">
      <c r="B4" s="26" t="s">
        <v>22</v>
      </c>
      <c r="C4" s="25"/>
      <c r="D4" s="25"/>
      <c r="E4" s="25"/>
      <c r="F4" s="25"/>
      <c r="G4" s="25"/>
    </row>
    <row r="5" spans="1:7" ht="6" customHeight="1" x14ac:dyDescent="0.35">
      <c r="B5" s="1"/>
      <c r="C5" s="1"/>
      <c r="D5" s="1"/>
      <c r="E5" s="1"/>
      <c r="F5" s="1"/>
      <c r="G5" s="1"/>
    </row>
    <row r="6" spans="1:7" ht="24" customHeight="1" x14ac:dyDescent="0.35">
      <c r="B6" s="17" t="s">
        <v>23</v>
      </c>
      <c r="C6" s="17" t="s">
        <v>24</v>
      </c>
      <c r="D6" s="17" t="s">
        <v>25</v>
      </c>
      <c r="E6" s="18" t="s">
        <v>26</v>
      </c>
      <c r="F6" s="21" t="s">
        <v>27</v>
      </c>
      <c r="G6" s="20" t="s">
        <v>28</v>
      </c>
    </row>
    <row r="7" spans="1:7" ht="20" customHeight="1" x14ac:dyDescent="0.35">
      <c r="A7" s="5">
        <v>1</v>
      </c>
      <c r="B7" s="15" t="s">
        <v>29</v>
      </c>
      <c r="C7" s="15" t="s">
        <v>30</v>
      </c>
      <c r="D7" s="52">
        <v>0</v>
      </c>
      <c r="E7" s="66">
        <v>0</v>
      </c>
      <c r="F7" s="67">
        <f t="shared" ref="F7:F16" si="0">IF(OR(D7="",E7=""),0,D7*E7)</f>
        <v>0</v>
      </c>
      <c r="G7" s="54"/>
    </row>
    <row r="8" spans="1:7" ht="20" customHeight="1" x14ac:dyDescent="0.35">
      <c r="A8" s="5">
        <v>2</v>
      </c>
      <c r="B8" s="4" t="s">
        <v>31</v>
      </c>
      <c r="C8" s="4" t="s">
        <v>30</v>
      </c>
      <c r="D8" s="53"/>
      <c r="E8" s="68"/>
      <c r="F8" s="69">
        <f t="shared" si="0"/>
        <v>0</v>
      </c>
      <c r="G8" s="55"/>
    </row>
    <row r="9" spans="1:7" ht="20" customHeight="1" x14ac:dyDescent="0.35">
      <c r="A9" s="5">
        <v>3</v>
      </c>
      <c r="B9" s="4" t="s">
        <v>32</v>
      </c>
      <c r="C9" s="4" t="s">
        <v>30</v>
      </c>
      <c r="D9" s="53"/>
      <c r="E9" s="68"/>
      <c r="F9" s="69">
        <f t="shared" si="0"/>
        <v>0</v>
      </c>
      <c r="G9" s="55"/>
    </row>
    <row r="10" spans="1:7" ht="20" customHeight="1" x14ac:dyDescent="0.35">
      <c r="A10" s="5">
        <v>4</v>
      </c>
      <c r="B10" s="4" t="s">
        <v>33</v>
      </c>
      <c r="C10" s="4" t="s">
        <v>30</v>
      </c>
      <c r="D10" s="53"/>
      <c r="E10" s="68"/>
      <c r="F10" s="69">
        <f t="shared" si="0"/>
        <v>0</v>
      </c>
      <c r="G10" s="55"/>
    </row>
    <row r="11" spans="1:7" ht="20" customHeight="1" x14ac:dyDescent="0.35">
      <c r="A11" s="5">
        <f>A10+1</f>
        <v>5</v>
      </c>
      <c r="B11" s="4" t="s">
        <v>34</v>
      </c>
      <c r="C11" s="4" t="s">
        <v>30</v>
      </c>
      <c r="D11" s="53"/>
      <c r="E11" s="68"/>
      <c r="F11" s="69">
        <f t="shared" si="0"/>
        <v>0</v>
      </c>
      <c r="G11" s="55"/>
    </row>
    <row r="12" spans="1:7" ht="20" customHeight="1" x14ac:dyDescent="0.35">
      <c r="A12" s="5">
        <f t="shared" ref="A12:A16" si="1">A11+1</f>
        <v>6</v>
      </c>
      <c r="B12" s="8" t="s">
        <v>35</v>
      </c>
      <c r="C12" s="4" t="s">
        <v>30</v>
      </c>
      <c r="D12" s="53"/>
      <c r="E12" s="68"/>
      <c r="F12" s="69">
        <f t="shared" si="0"/>
        <v>0</v>
      </c>
      <c r="G12" s="55"/>
    </row>
    <row r="13" spans="1:7" ht="20" customHeight="1" x14ac:dyDescent="0.35">
      <c r="A13" s="5">
        <f t="shared" si="1"/>
        <v>7</v>
      </c>
      <c r="B13" s="4" t="s">
        <v>36</v>
      </c>
      <c r="C13" s="4" t="s">
        <v>30</v>
      </c>
      <c r="D13" s="53"/>
      <c r="E13" s="68"/>
      <c r="F13" s="69">
        <f t="shared" si="0"/>
        <v>0</v>
      </c>
      <c r="G13" s="55"/>
    </row>
    <row r="14" spans="1:7" ht="20" customHeight="1" x14ac:dyDescent="0.35">
      <c r="A14" s="5">
        <f>A13+1</f>
        <v>8</v>
      </c>
      <c r="B14" s="4" t="s">
        <v>37</v>
      </c>
      <c r="C14" s="4" t="s">
        <v>30</v>
      </c>
      <c r="D14" s="53"/>
      <c r="E14" s="68"/>
      <c r="F14" s="69">
        <f t="shared" si="0"/>
        <v>0</v>
      </c>
      <c r="G14" s="55"/>
    </row>
    <row r="15" spans="1:7" ht="20" customHeight="1" x14ac:dyDescent="0.35">
      <c r="A15" s="5">
        <f t="shared" si="1"/>
        <v>9</v>
      </c>
      <c r="B15" s="4" t="s">
        <v>38</v>
      </c>
      <c r="C15" s="4" t="s">
        <v>30</v>
      </c>
      <c r="D15" s="53"/>
      <c r="E15" s="68"/>
      <c r="F15" s="69">
        <f t="shared" si="0"/>
        <v>0</v>
      </c>
      <c r="G15" s="55"/>
    </row>
    <row r="16" spans="1:7" ht="20" customHeight="1" x14ac:dyDescent="0.35">
      <c r="A16" s="5">
        <f t="shared" si="1"/>
        <v>10</v>
      </c>
      <c r="B16" s="4" t="s">
        <v>39</v>
      </c>
      <c r="C16" s="4" t="s">
        <v>40</v>
      </c>
      <c r="D16" s="53"/>
      <c r="E16" s="68"/>
      <c r="F16" s="70">
        <f t="shared" si="0"/>
        <v>0</v>
      </c>
      <c r="G16" s="55"/>
    </row>
    <row r="17" spans="1:7" ht="26.15" customHeight="1" x14ac:dyDescent="0.35">
      <c r="B17" s="91" t="s">
        <v>41</v>
      </c>
      <c r="C17" s="91"/>
      <c r="D17" s="91"/>
      <c r="E17" s="92"/>
      <c r="F17" s="63">
        <f>SUM(F7:F16)</f>
        <v>0</v>
      </c>
      <c r="G17" s="1"/>
    </row>
    <row r="19" spans="1:7" ht="16" x14ac:dyDescent="0.35">
      <c r="B19" s="26" t="s">
        <v>42</v>
      </c>
    </row>
    <row r="20" spans="1:7" ht="8" customHeight="1" x14ac:dyDescent="0.35"/>
    <row r="21" spans="1:7" x14ac:dyDescent="0.35">
      <c r="B21" s="17" t="s">
        <v>23</v>
      </c>
      <c r="C21" s="17" t="s">
        <v>24</v>
      </c>
      <c r="D21" s="17" t="s">
        <v>25</v>
      </c>
      <c r="E21" s="18" t="s">
        <v>26</v>
      </c>
      <c r="F21" s="21" t="s">
        <v>27</v>
      </c>
      <c r="G21" s="20" t="s">
        <v>28</v>
      </c>
    </row>
    <row r="22" spans="1:7" x14ac:dyDescent="0.35">
      <c r="A22" s="5">
        <v>1</v>
      </c>
      <c r="B22" s="15" t="s">
        <v>29</v>
      </c>
      <c r="C22" s="15" t="s">
        <v>30</v>
      </c>
      <c r="D22" s="52"/>
      <c r="E22" s="66"/>
      <c r="F22" s="67">
        <f t="shared" ref="F22:F31" si="2">IF(OR(D22="",E22=""),0,D22*E22)</f>
        <v>0</v>
      </c>
      <c r="G22" s="54"/>
    </row>
    <row r="23" spans="1:7" x14ac:dyDescent="0.35">
      <c r="A23" s="5">
        <v>2</v>
      </c>
      <c r="B23" s="4" t="s">
        <v>31</v>
      </c>
      <c r="C23" s="4" t="s">
        <v>30</v>
      </c>
      <c r="D23" s="53"/>
      <c r="E23" s="68"/>
      <c r="F23" s="69">
        <f t="shared" si="2"/>
        <v>0</v>
      </c>
      <c r="G23" s="55"/>
    </row>
    <row r="24" spans="1:7" x14ac:dyDescent="0.35">
      <c r="A24" s="5">
        <v>3</v>
      </c>
      <c r="B24" s="4" t="s">
        <v>32</v>
      </c>
      <c r="C24" s="4" t="s">
        <v>30</v>
      </c>
      <c r="D24" s="53"/>
      <c r="E24" s="68"/>
      <c r="F24" s="69">
        <f t="shared" si="2"/>
        <v>0</v>
      </c>
      <c r="G24" s="55"/>
    </row>
    <row r="25" spans="1:7" x14ac:dyDescent="0.35">
      <c r="A25" s="5">
        <v>4</v>
      </c>
      <c r="B25" s="4" t="s">
        <v>33</v>
      </c>
      <c r="C25" s="4" t="s">
        <v>30</v>
      </c>
      <c r="D25" s="53"/>
      <c r="E25" s="68"/>
      <c r="F25" s="69">
        <f t="shared" si="2"/>
        <v>0</v>
      </c>
      <c r="G25" s="55"/>
    </row>
    <row r="26" spans="1:7" x14ac:dyDescent="0.35">
      <c r="A26" s="5">
        <f>A25+1</f>
        <v>5</v>
      </c>
      <c r="B26" s="4" t="s">
        <v>34</v>
      </c>
      <c r="C26" s="4" t="s">
        <v>30</v>
      </c>
      <c r="D26" s="53"/>
      <c r="E26" s="68"/>
      <c r="F26" s="69">
        <f t="shared" si="2"/>
        <v>0</v>
      </c>
      <c r="G26" s="55"/>
    </row>
    <row r="27" spans="1:7" x14ac:dyDescent="0.35">
      <c r="A27" s="5">
        <f t="shared" ref="A27:A31" si="3">A26+1</f>
        <v>6</v>
      </c>
      <c r="B27" s="8" t="s">
        <v>35</v>
      </c>
      <c r="C27" s="4" t="s">
        <v>30</v>
      </c>
      <c r="D27" s="53"/>
      <c r="E27" s="68"/>
      <c r="F27" s="69">
        <f t="shared" si="2"/>
        <v>0</v>
      </c>
      <c r="G27" s="55"/>
    </row>
    <row r="28" spans="1:7" x14ac:dyDescent="0.35">
      <c r="A28" s="5">
        <f t="shared" si="3"/>
        <v>7</v>
      </c>
      <c r="B28" s="4" t="s">
        <v>36</v>
      </c>
      <c r="C28" s="4" t="s">
        <v>30</v>
      </c>
      <c r="D28" s="53"/>
      <c r="E28" s="68"/>
      <c r="F28" s="69">
        <f t="shared" si="2"/>
        <v>0</v>
      </c>
      <c r="G28" s="55"/>
    </row>
    <row r="29" spans="1:7" x14ac:dyDescent="0.35">
      <c r="A29" s="5">
        <f>A28+1</f>
        <v>8</v>
      </c>
      <c r="B29" s="4" t="s">
        <v>37</v>
      </c>
      <c r="C29" s="4" t="s">
        <v>30</v>
      </c>
      <c r="D29" s="53"/>
      <c r="E29" s="68"/>
      <c r="F29" s="69">
        <f t="shared" si="2"/>
        <v>0</v>
      </c>
      <c r="G29" s="55"/>
    </row>
    <row r="30" spans="1:7" x14ac:dyDescent="0.35">
      <c r="A30" s="5">
        <f t="shared" si="3"/>
        <v>9</v>
      </c>
      <c r="B30" s="4" t="s">
        <v>38</v>
      </c>
      <c r="C30" s="4" t="s">
        <v>30</v>
      </c>
      <c r="D30" s="53"/>
      <c r="E30" s="68"/>
      <c r="F30" s="69">
        <f t="shared" si="2"/>
        <v>0</v>
      </c>
      <c r="G30" s="55"/>
    </row>
    <row r="31" spans="1:7" x14ac:dyDescent="0.35">
      <c r="A31" s="5">
        <f t="shared" si="3"/>
        <v>10</v>
      </c>
      <c r="B31" s="4" t="s">
        <v>39</v>
      </c>
      <c r="C31" s="4" t="s">
        <v>40</v>
      </c>
      <c r="D31" s="53"/>
      <c r="E31" s="68"/>
      <c r="F31" s="70">
        <f t="shared" si="2"/>
        <v>0</v>
      </c>
      <c r="G31" s="55"/>
    </row>
    <row r="32" spans="1:7" x14ac:dyDescent="0.35">
      <c r="B32" s="91" t="s">
        <v>41</v>
      </c>
      <c r="C32" s="91"/>
      <c r="D32" s="91"/>
      <c r="E32" s="92"/>
      <c r="F32" s="63">
        <f>SUM(F22:F31)</f>
        <v>0</v>
      </c>
      <c r="G32" s="1"/>
    </row>
    <row r="35" spans="1:7" ht="24" customHeight="1" x14ac:dyDescent="0.35">
      <c r="B35" s="58" t="s">
        <v>79</v>
      </c>
      <c r="C35" s="58"/>
      <c r="D35" s="58"/>
      <c r="E35" s="58"/>
      <c r="F35" s="58"/>
      <c r="G35" s="58"/>
    </row>
    <row r="37" spans="1:7" x14ac:dyDescent="0.35">
      <c r="B37" s="59" t="s">
        <v>23</v>
      </c>
      <c r="C37" s="59" t="s">
        <v>24</v>
      </c>
      <c r="D37" s="59" t="s">
        <v>25</v>
      </c>
      <c r="E37" s="59" t="s">
        <v>26</v>
      </c>
      <c r="F37" s="59" t="s">
        <v>27</v>
      </c>
      <c r="G37" s="59" t="s">
        <v>80</v>
      </c>
    </row>
    <row r="38" spans="1:7" x14ac:dyDescent="0.35">
      <c r="A38">
        <v>1</v>
      </c>
      <c r="B38" t="s">
        <v>81</v>
      </c>
      <c r="C38" t="s">
        <v>30</v>
      </c>
      <c r="D38" s="60"/>
      <c r="E38" s="71"/>
      <c r="F38" s="72">
        <f t="shared" ref="F38:F47" si="4">IF(OR(D38="",E38=""),0,D38*E38)</f>
        <v>0</v>
      </c>
      <c r="G38" s="61"/>
    </row>
    <row r="39" spans="1:7" x14ac:dyDescent="0.35">
      <c r="A39">
        <v>2</v>
      </c>
      <c r="B39" t="s">
        <v>82</v>
      </c>
      <c r="C39" t="s">
        <v>30</v>
      </c>
      <c r="D39" s="60"/>
      <c r="E39" s="71"/>
      <c r="F39" s="72">
        <f t="shared" si="4"/>
        <v>0</v>
      </c>
      <c r="G39" s="61"/>
    </row>
    <row r="40" spans="1:7" x14ac:dyDescent="0.35">
      <c r="A40">
        <v>3</v>
      </c>
      <c r="B40" t="s">
        <v>83</v>
      </c>
      <c r="C40" t="s">
        <v>30</v>
      </c>
      <c r="D40" s="60"/>
      <c r="E40" s="71"/>
      <c r="F40" s="72">
        <f t="shared" si="4"/>
        <v>0</v>
      </c>
      <c r="G40" s="61"/>
    </row>
    <row r="41" spans="1:7" x14ac:dyDescent="0.35">
      <c r="A41">
        <v>4</v>
      </c>
      <c r="B41" t="s">
        <v>84</v>
      </c>
      <c r="C41" t="s">
        <v>30</v>
      </c>
      <c r="D41" s="60"/>
      <c r="E41" s="71"/>
      <c r="F41" s="72">
        <f t="shared" si="4"/>
        <v>0</v>
      </c>
      <c r="G41" s="61"/>
    </row>
    <row r="42" spans="1:7" x14ac:dyDescent="0.35">
      <c r="A42">
        <v>5</v>
      </c>
      <c r="B42" t="s">
        <v>85</v>
      </c>
      <c r="C42" t="s">
        <v>30</v>
      </c>
      <c r="D42" s="60"/>
      <c r="E42" s="71"/>
      <c r="F42" s="72">
        <f t="shared" si="4"/>
        <v>0</v>
      </c>
      <c r="G42" s="61"/>
    </row>
    <row r="43" spans="1:7" x14ac:dyDescent="0.35">
      <c r="A43">
        <v>6</v>
      </c>
      <c r="B43" t="s">
        <v>86</v>
      </c>
      <c r="C43" t="s">
        <v>30</v>
      </c>
      <c r="D43" s="60"/>
      <c r="E43" s="71"/>
      <c r="F43" s="72">
        <f t="shared" si="4"/>
        <v>0</v>
      </c>
      <c r="G43" s="61"/>
    </row>
    <row r="44" spans="1:7" x14ac:dyDescent="0.35">
      <c r="A44">
        <v>7</v>
      </c>
      <c r="B44" t="s">
        <v>87</v>
      </c>
      <c r="C44" t="s">
        <v>30</v>
      </c>
      <c r="D44" s="60"/>
      <c r="E44" s="71"/>
      <c r="F44" s="72">
        <f t="shared" si="4"/>
        <v>0</v>
      </c>
      <c r="G44" s="61"/>
    </row>
    <row r="45" spans="1:7" x14ac:dyDescent="0.35">
      <c r="A45">
        <v>8</v>
      </c>
      <c r="B45" t="s">
        <v>88</v>
      </c>
      <c r="C45" t="s">
        <v>30</v>
      </c>
      <c r="D45" s="60"/>
      <c r="E45" s="71"/>
      <c r="F45" s="72">
        <f t="shared" si="4"/>
        <v>0</v>
      </c>
      <c r="G45" s="61"/>
    </row>
    <row r="46" spans="1:7" x14ac:dyDescent="0.35">
      <c r="A46">
        <v>9</v>
      </c>
      <c r="B46" t="s">
        <v>38</v>
      </c>
      <c r="C46" t="s">
        <v>30</v>
      </c>
      <c r="D46" s="60"/>
      <c r="E46" s="71"/>
      <c r="F46" s="72">
        <f t="shared" si="4"/>
        <v>0</v>
      </c>
      <c r="G46" s="61"/>
    </row>
    <row r="47" spans="1:7" x14ac:dyDescent="0.35">
      <c r="A47">
        <v>10</v>
      </c>
      <c r="B47" t="s">
        <v>39</v>
      </c>
      <c r="C47" t="s">
        <v>40</v>
      </c>
      <c r="D47" s="60"/>
      <c r="E47" s="71"/>
      <c r="F47" s="72">
        <f t="shared" si="4"/>
        <v>0</v>
      </c>
      <c r="G47" s="61"/>
    </row>
    <row r="48" spans="1:7" x14ac:dyDescent="0.35">
      <c r="B48" s="50" t="s">
        <v>89</v>
      </c>
      <c r="C48" s="50"/>
      <c r="D48" s="50"/>
      <c r="E48" s="50"/>
      <c r="F48" s="64">
        <f>SUM(F38:F47)</f>
        <v>0</v>
      </c>
      <c r="G48" s="50"/>
    </row>
    <row r="50" spans="2:7" x14ac:dyDescent="0.35">
      <c r="B50" s="62" t="s">
        <v>90</v>
      </c>
      <c r="C50" s="62"/>
      <c r="D50" s="62"/>
      <c r="E50" s="62"/>
      <c r="F50" s="65">
        <f>SUM(F17,F32,F48)</f>
        <v>0</v>
      </c>
      <c r="G50" s="62"/>
    </row>
  </sheetData>
  <mergeCells count="4">
    <mergeCell ref="B1:G1"/>
    <mergeCell ref="B2:G2"/>
    <mergeCell ref="B17:E17"/>
    <mergeCell ref="B32:E32"/>
  </mergeCells>
  <conditionalFormatting sqref="F7:F1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{DB5DF340-10CE-4D36-8ED5-D44546BBA96A}</x14:id>
        </ext>
      </extLst>
    </cfRule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{DB5DF340-10CE-4D36-8ED5-D44546BBA96A}</x14:id>
        </ext>
      </extLst>
    </cfRule>
  </conditionalFormatting>
  <conditionalFormatting sqref="F22:F3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{2ACCB6B9-DC2A-43BB-BA81-07684BD76103}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{2ACCB6B9-DC2A-43BB-BA81-07684BD76103}</x14:id>
        </ext>
      </extLst>
    </cfRule>
  </conditionalFormatting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5DF340-10CE-4D36-8ED5-D44546BBA96A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DB5DF340-10CE-4D36-8ED5-D44546BBA96A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F7:F16</xm:sqref>
        </x14:conditionalFormatting>
        <x14:conditionalFormatting xmlns:xm="http://schemas.microsoft.com/office/excel/2006/main">
          <x14:cfRule type="dataBar" id="{2ACCB6B9-DC2A-43BB-BA81-07684BD76103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2ACCB6B9-DC2A-43BB-BA81-07684BD76103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F22:F31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showGridLines="0" workbookViewId="0">
      <selection activeCell="E10" sqref="E10"/>
    </sheetView>
  </sheetViews>
  <sheetFormatPr defaultRowHeight="14.5" x14ac:dyDescent="0.35"/>
  <cols>
    <col min="2" max="2" width="41.81640625" customWidth="1"/>
    <col min="3" max="3" width="8.81640625" customWidth="1"/>
    <col min="4" max="5" width="16" customWidth="1"/>
    <col min="6" max="6" width="21" customWidth="1"/>
    <col min="7" max="7" width="50.453125" customWidth="1"/>
  </cols>
  <sheetData>
    <row r="1" spans="1:7" ht="34" customHeight="1" x14ac:dyDescent="0.35">
      <c r="B1" s="89" t="s">
        <v>43</v>
      </c>
      <c r="C1" s="89"/>
      <c r="D1" s="89"/>
      <c r="E1" s="89"/>
      <c r="F1" s="89"/>
      <c r="G1" s="89"/>
    </row>
    <row r="2" spans="1:7" ht="22" customHeight="1" x14ac:dyDescent="0.35">
      <c r="B2" s="27"/>
      <c r="C2" s="27"/>
      <c r="D2" s="27"/>
      <c r="E2" s="27"/>
      <c r="F2" s="27"/>
      <c r="G2" s="27"/>
    </row>
    <row r="3" spans="1:7" ht="26.5" customHeight="1" x14ac:dyDescent="0.35">
      <c r="B3" s="95" t="s">
        <v>44</v>
      </c>
      <c r="C3" s="96"/>
      <c r="D3" s="96"/>
      <c r="E3" s="96"/>
      <c r="F3" s="96"/>
      <c r="G3" s="97"/>
    </row>
    <row r="4" spans="1:7" ht="26.5" customHeight="1" x14ac:dyDescent="0.35">
      <c r="B4" s="29"/>
      <c r="C4" s="30"/>
      <c r="D4" s="30"/>
      <c r="E4" s="30"/>
      <c r="F4" s="30"/>
      <c r="G4" s="30"/>
    </row>
    <row r="5" spans="1:7" ht="23" customHeight="1" x14ac:dyDescent="0.35">
      <c r="B5" s="26" t="s">
        <v>22</v>
      </c>
      <c r="C5" s="30"/>
      <c r="D5" s="30"/>
      <c r="E5" s="30"/>
      <c r="F5" s="30"/>
      <c r="G5" s="30"/>
    </row>
    <row r="6" spans="1:7" ht="15" hidden="1" customHeight="1" x14ac:dyDescent="0.35">
      <c r="B6" s="7"/>
      <c r="C6" s="1"/>
      <c r="D6" s="1"/>
      <c r="E6" s="1"/>
      <c r="F6" s="1"/>
      <c r="G6" s="1"/>
    </row>
    <row r="7" spans="1:7" ht="24" customHeight="1" x14ac:dyDescent="0.35">
      <c r="B7" s="11" t="s">
        <v>45</v>
      </c>
      <c r="C7" s="11" t="s">
        <v>24</v>
      </c>
      <c r="D7" s="11" t="s">
        <v>25</v>
      </c>
      <c r="E7" s="16" t="s">
        <v>26</v>
      </c>
      <c r="F7" s="28" t="s">
        <v>27</v>
      </c>
      <c r="G7" s="12" t="s">
        <v>46</v>
      </c>
    </row>
    <row r="8" spans="1:7" ht="20" customHeight="1" x14ac:dyDescent="0.35">
      <c r="A8" s="10">
        <v>1</v>
      </c>
      <c r="B8" s="4" t="s">
        <v>47</v>
      </c>
      <c r="C8" s="4" t="s">
        <v>48</v>
      </c>
      <c r="D8" s="53">
        <v>0</v>
      </c>
      <c r="E8" s="68">
        <v>0</v>
      </c>
      <c r="F8" s="75">
        <f>IF(OR(D8="",E8=""),0,D8*E8)</f>
        <v>0</v>
      </c>
      <c r="G8" s="56" t="s">
        <v>49</v>
      </c>
    </row>
    <row r="9" spans="1:7" ht="20" customHeight="1" x14ac:dyDescent="0.35">
      <c r="A9" s="10">
        <v>2</v>
      </c>
      <c r="B9" s="4" t="s">
        <v>50</v>
      </c>
      <c r="C9" s="4" t="s">
        <v>48</v>
      </c>
      <c r="D9" s="53"/>
      <c r="E9" s="68"/>
      <c r="F9" s="75">
        <f>IF(OR(D9="",E9=""),0,D9*E9)</f>
        <v>0</v>
      </c>
      <c r="G9" s="56"/>
    </row>
    <row r="10" spans="1:7" ht="20" customHeight="1" x14ac:dyDescent="0.35">
      <c r="A10" s="10">
        <v>3</v>
      </c>
      <c r="B10" s="8" t="s">
        <v>51</v>
      </c>
      <c r="C10" s="4" t="s">
        <v>48</v>
      </c>
      <c r="D10" s="53"/>
      <c r="E10" s="68"/>
      <c r="F10" s="75">
        <f>IF(OR(D10="",E10=""),0,D10*E10)</f>
        <v>0</v>
      </c>
      <c r="G10" s="56" t="s">
        <v>49</v>
      </c>
    </row>
    <row r="11" spans="1:7" ht="20" customHeight="1" x14ac:dyDescent="0.35">
      <c r="A11" s="10">
        <f t="shared" ref="A11" si="0">A10+1</f>
        <v>4</v>
      </c>
      <c r="B11" s="4" t="s">
        <v>52</v>
      </c>
      <c r="C11" s="4" t="s">
        <v>48</v>
      </c>
      <c r="D11" s="53"/>
      <c r="E11" s="68"/>
      <c r="F11" s="75">
        <f>IF(OR(D11="",E11=""),0,D11*E11)</f>
        <v>0</v>
      </c>
      <c r="G11" s="56"/>
    </row>
    <row r="12" spans="1:7" ht="26.15" customHeight="1" x14ac:dyDescent="0.35">
      <c r="B12" s="93" t="s">
        <v>53</v>
      </c>
      <c r="C12" s="93"/>
      <c r="D12" s="93"/>
      <c r="E12" s="94"/>
      <c r="F12" s="73">
        <f>SUM(F8:F11)</f>
        <v>0</v>
      </c>
      <c r="G12" s="1"/>
    </row>
    <row r="14" spans="1:7" ht="16" x14ac:dyDescent="0.35">
      <c r="B14" s="26" t="s">
        <v>42</v>
      </c>
      <c r="C14" s="30"/>
      <c r="D14" s="30"/>
      <c r="E14" s="30"/>
      <c r="F14" s="30"/>
      <c r="G14" s="30"/>
    </row>
    <row r="15" spans="1:7" x14ac:dyDescent="0.35">
      <c r="B15" s="7"/>
      <c r="C15" s="1"/>
      <c r="D15" s="1"/>
      <c r="E15" s="1"/>
      <c r="F15" s="1"/>
      <c r="G15" s="1"/>
    </row>
    <row r="16" spans="1:7" x14ac:dyDescent="0.35">
      <c r="B16" s="11" t="s">
        <v>45</v>
      </c>
      <c r="C16" s="11" t="s">
        <v>24</v>
      </c>
      <c r="D16" s="11" t="s">
        <v>25</v>
      </c>
      <c r="E16" s="16" t="s">
        <v>26</v>
      </c>
      <c r="F16" s="28" t="s">
        <v>27</v>
      </c>
      <c r="G16" s="12" t="s">
        <v>46</v>
      </c>
    </row>
    <row r="17" spans="1:7" x14ac:dyDescent="0.35">
      <c r="A17" s="10">
        <v>1</v>
      </c>
      <c r="B17" s="4" t="s">
        <v>47</v>
      </c>
      <c r="C17" s="4" t="s">
        <v>48</v>
      </c>
      <c r="D17" s="53"/>
      <c r="E17" s="68"/>
      <c r="F17" s="75">
        <f>IF(OR(D17="",E17=""),0,D17*E17)</f>
        <v>0</v>
      </c>
      <c r="G17" s="56" t="s">
        <v>49</v>
      </c>
    </row>
    <row r="18" spans="1:7" x14ac:dyDescent="0.35">
      <c r="A18" s="10">
        <v>2</v>
      </c>
      <c r="B18" s="4" t="s">
        <v>50</v>
      </c>
      <c r="C18" s="4" t="s">
        <v>48</v>
      </c>
      <c r="D18" s="53"/>
      <c r="E18" s="68"/>
      <c r="F18" s="75">
        <f>IF(OR(D18="",E18=""),0,D18*E18)</f>
        <v>0</v>
      </c>
      <c r="G18" s="56"/>
    </row>
    <row r="19" spans="1:7" x14ac:dyDescent="0.35">
      <c r="A19" s="10">
        <v>3</v>
      </c>
      <c r="B19" s="8" t="s">
        <v>51</v>
      </c>
      <c r="C19" s="4" t="s">
        <v>48</v>
      </c>
      <c r="D19" s="53"/>
      <c r="E19" s="68"/>
      <c r="F19" s="75">
        <f>IF(OR(D19="",E19=""),0,D19*E19)</f>
        <v>0</v>
      </c>
      <c r="G19" s="56" t="s">
        <v>49</v>
      </c>
    </row>
    <row r="20" spans="1:7" x14ac:dyDescent="0.35">
      <c r="A20" s="10">
        <f t="shared" ref="A20" si="1">A19+1</f>
        <v>4</v>
      </c>
      <c r="B20" s="4" t="s">
        <v>52</v>
      </c>
      <c r="C20" s="4" t="s">
        <v>48</v>
      </c>
      <c r="D20" s="53"/>
      <c r="E20" s="68"/>
      <c r="F20" s="75">
        <f>IF(OR(D20="",E20=""),0,D20*E20)</f>
        <v>0</v>
      </c>
      <c r="G20" s="56"/>
    </row>
    <row r="21" spans="1:7" x14ac:dyDescent="0.35">
      <c r="B21" s="93" t="s">
        <v>53</v>
      </c>
      <c r="C21" s="93"/>
      <c r="D21" s="93"/>
      <c r="E21" s="94"/>
      <c r="F21" s="73">
        <f>SUM(F17:F20)</f>
        <v>0</v>
      </c>
      <c r="G21" s="1"/>
    </row>
    <row r="23" spans="1:7" ht="17" x14ac:dyDescent="0.4">
      <c r="B23" s="31" t="s">
        <v>54</v>
      </c>
      <c r="C23" s="23"/>
      <c r="D23" s="23"/>
      <c r="E23" s="24"/>
      <c r="F23" s="74">
        <f>F12+F21</f>
        <v>0</v>
      </c>
    </row>
    <row r="26" spans="1:7" x14ac:dyDescent="0.35">
      <c r="B26" s="58" t="s">
        <v>79</v>
      </c>
      <c r="C26" s="58"/>
      <c r="D26" s="58"/>
      <c r="E26" s="58"/>
      <c r="F26" s="58"/>
      <c r="G26" s="58"/>
    </row>
    <row r="28" spans="1:7" x14ac:dyDescent="0.35">
      <c r="B28" s="59" t="s">
        <v>45</v>
      </c>
      <c r="C28" s="59" t="s">
        <v>24</v>
      </c>
      <c r="D28" s="59" t="s">
        <v>25</v>
      </c>
      <c r="E28" s="59" t="s">
        <v>26</v>
      </c>
      <c r="F28" s="59" t="s">
        <v>27</v>
      </c>
      <c r="G28" s="59" t="s">
        <v>91</v>
      </c>
    </row>
    <row r="29" spans="1:7" x14ac:dyDescent="0.35">
      <c r="A29">
        <v>1</v>
      </c>
      <c r="B29" t="s">
        <v>47</v>
      </c>
      <c r="C29" t="s">
        <v>48</v>
      </c>
      <c r="D29" s="60"/>
      <c r="E29" s="71"/>
      <c r="F29" s="72">
        <f>IF(OR(D29="",E29=""),0,D29*E29)</f>
        <v>0</v>
      </c>
      <c r="G29" s="61"/>
    </row>
    <row r="30" spans="1:7" x14ac:dyDescent="0.35">
      <c r="A30">
        <v>2</v>
      </c>
      <c r="B30" t="s">
        <v>50</v>
      </c>
      <c r="C30" t="s">
        <v>48</v>
      </c>
      <c r="D30" s="60"/>
      <c r="E30" s="71"/>
      <c r="F30" s="72">
        <f>IF(OR(D30="",E30=""),0,D30*E30)</f>
        <v>0</v>
      </c>
      <c r="G30" s="61"/>
    </row>
    <row r="31" spans="1:7" x14ac:dyDescent="0.35">
      <c r="A31">
        <v>3</v>
      </c>
      <c r="B31" t="s">
        <v>51</v>
      </c>
      <c r="C31" t="s">
        <v>48</v>
      </c>
      <c r="D31" s="60"/>
      <c r="E31" s="71"/>
      <c r="F31" s="72">
        <f>IF(OR(D31="",E31=""),0,D31*E31)</f>
        <v>0</v>
      </c>
      <c r="G31" s="61"/>
    </row>
    <row r="32" spans="1:7" x14ac:dyDescent="0.35">
      <c r="A32">
        <v>4</v>
      </c>
      <c r="B32" t="s">
        <v>52</v>
      </c>
      <c r="C32" t="s">
        <v>48</v>
      </c>
      <c r="D32" s="60"/>
      <c r="E32" s="71"/>
      <c r="F32" s="72">
        <f>IF(OR(D32="",E32=""),0,D32*E32)</f>
        <v>0</v>
      </c>
      <c r="G32" s="61"/>
    </row>
    <row r="33" spans="2:7" x14ac:dyDescent="0.35">
      <c r="B33" t="s">
        <v>92</v>
      </c>
      <c r="F33" s="72">
        <f>SUM(F29:F32)</f>
        <v>0</v>
      </c>
    </row>
    <row r="35" spans="2:7" x14ac:dyDescent="0.35">
      <c r="B35" s="62" t="s">
        <v>93</v>
      </c>
      <c r="C35" s="62"/>
      <c r="D35" s="62"/>
      <c r="E35" s="62"/>
      <c r="F35" s="65">
        <f>SUM(F12,F21,F33)</f>
        <v>0</v>
      </c>
      <c r="G35" s="62"/>
    </row>
  </sheetData>
  <mergeCells count="4">
    <mergeCell ref="B1:G1"/>
    <mergeCell ref="B12:E12"/>
    <mergeCell ref="B3:G3"/>
    <mergeCell ref="B21:E21"/>
  </mergeCells>
  <conditionalFormatting sqref="F8:F1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{D40C13F8-3B46-4EF2-B2EE-36F880E0BC39}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{D40C13F8-3B46-4EF2-B2EE-36F880E0BC39}</x14:id>
        </ext>
      </extLst>
    </cfRule>
  </conditionalFormatting>
  <conditionalFormatting sqref="F17:F20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{1460A3DC-3174-4472-AB9E-90E69ED0A933}</x14:id>
        </ext>
      </extLst>
    </cfRule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{1460A3DC-3174-4472-AB9E-90E69ED0A933}</x14:id>
        </ext>
      </extLst>
    </cfRule>
  </conditionalFormatting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40C13F8-3B46-4EF2-B2EE-36F880E0BC39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D40C13F8-3B46-4EF2-B2EE-36F880E0BC39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F8:F11</xm:sqref>
        </x14:conditionalFormatting>
        <x14:conditionalFormatting xmlns:xm="http://schemas.microsoft.com/office/excel/2006/main">
          <x14:cfRule type="dataBar" id="{1460A3DC-3174-4472-AB9E-90E69ED0A933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1460A3DC-3174-4472-AB9E-90E69ED0A933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F17:F20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showGridLines="0" workbookViewId="0"/>
  </sheetViews>
  <sheetFormatPr defaultRowHeight="14.5" x14ac:dyDescent="0.35"/>
  <cols>
    <col min="2" max="2" width="45.54296875" customWidth="1"/>
    <col min="3" max="3" width="7.453125" customWidth="1"/>
    <col min="4" max="5" width="16" customWidth="1"/>
    <col min="6" max="6" width="21" customWidth="1"/>
    <col min="7" max="7" width="44.90625" customWidth="1"/>
  </cols>
  <sheetData>
    <row r="1" spans="1:7" ht="34" customHeight="1" x14ac:dyDescent="0.35">
      <c r="B1" s="89" t="s">
        <v>55</v>
      </c>
      <c r="C1" s="89"/>
      <c r="D1" s="89"/>
      <c r="E1" s="89"/>
      <c r="F1" s="89"/>
      <c r="G1" s="89"/>
    </row>
    <row r="2" spans="1:7" ht="24" customHeight="1" x14ac:dyDescent="0.35">
      <c r="B2" s="90" t="s">
        <v>56</v>
      </c>
      <c r="C2" s="90"/>
      <c r="D2" s="90"/>
      <c r="E2" s="90"/>
      <c r="F2" s="90"/>
      <c r="G2" s="90"/>
    </row>
    <row r="3" spans="1:7" ht="13" customHeight="1" x14ac:dyDescent="0.35">
      <c r="B3" s="25"/>
      <c r="C3" s="25"/>
      <c r="D3" s="25"/>
      <c r="E3" s="25"/>
      <c r="F3" s="25"/>
      <c r="G3" s="25"/>
    </row>
    <row r="4" spans="1:7" ht="24" customHeight="1" x14ac:dyDescent="0.35">
      <c r="B4" s="26" t="s">
        <v>22</v>
      </c>
      <c r="C4" s="25"/>
      <c r="D4" s="25"/>
      <c r="E4" s="25"/>
      <c r="F4" s="25"/>
      <c r="G4" s="25"/>
    </row>
    <row r="5" spans="1:7" ht="3.5" customHeight="1" x14ac:dyDescent="0.35">
      <c r="B5" s="1"/>
      <c r="C5" s="1"/>
      <c r="D5" s="1"/>
      <c r="E5" s="1"/>
      <c r="F5" s="1"/>
      <c r="G5" s="1"/>
    </row>
    <row r="6" spans="1:7" ht="24" customHeight="1" x14ac:dyDescent="0.35">
      <c r="B6" s="17" t="s">
        <v>23</v>
      </c>
      <c r="C6" s="17" t="s">
        <v>24</v>
      </c>
      <c r="D6" s="17" t="s">
        <v>25</v>
      </c>
      <c r="E6" s="18" t="s">
        <v>26</v>
      </c>
      <c r="F6" s="19" t="s">
        <v>27</v>
      </c>
      <c r="G6" s="20" t="s">
        <v>57</v>
      </c>
    </row>
    <row r="7" spans="1:7" ht="24" customHeight="1" x14ac:dyDescent="0.35">
      <c r="A7" s="10">
        <v>1</v>
      </c>
      <c r="B7" s="9" t="s">
        <v>58</v>
      </c>
      <c r="C7" s="8" t="s">
        <v>30</v>
      </c>
      <c r="D7" s="57"/>
      <c r="E7" s="68"/>
      <c r="F7" s="77">
        <f t="shared" ref="F7:F16" si="0">IF(OR(D7="",E7=""),0,D7*E7)</f>
        <v>0</v>
      </c>
      <c r="G7" s="55"/>
    </row>
    <row r="8" spans="1:7" ht="24" customHeight="1" x14ac:dyDescent="0.35">
      <c r="A8" s="10">
        <f>A7+1</f>
        <v>2</v>
      </c>
      <c r="B8" s="9" t="s">
        <v>59</v>
      </c>
      <c r="C8" s="8" t="s">
        <v>30</v>
      </c>
      <c r="D8" s="57"/>
      <c r="E8" s="68"/>
      <c r="F8" s="77">
        <f t="shared" si="0"/>
        <v>0</v>
      </c>
      <c r="G8" s="55"/>
    </row>
    <row r="9" spans="1:7" ht="24" customHeight="1" x14ac:dyDescent="0.35">
      <c r="A9" s="10">
        <f t="shared" ref="A9:A16" si="1">A8+1</f>
        <v>3</v>
      </c>
      <c r="B9" s="9" t="s">
        <v>60</v>
      </c>
      <c r="C9" s="8" t="s">
        <v>30</v>
      </c>
      <c r="D9" s="57"/>
      <c r="E9" s="68"/>
      <c r="F9" s="77">
        <f t="shared" si="0"/>
        <v>0</v>
      </c>
      <c r="G9" s="55"/>
    </row>
    <row r="10" spans="1:7" ht="24" customHeight="1" x14ac:dyDescent="0.35">
      <c r="A10" s="10">
        <f t="shared" si="1"/>
        <v>4</v>
      </c>
      <c r="B10" s="9" t="s">
        <v>61</v>
      </c>
      <c r="C10" s="8" t="s">
        <v>30</v>
      </c>
      <c r="D10" s="57"/>
      <c r="E10" s="68"/>
      <c r="F10" s="77">
        <f t="shared" si="0"/>
        <v>0</v>
      </c>
      <c r="G10" s="55"/>
    </row>
    <row r="11" spans="1:7" ht="24" customHeight="1" x14ac:dyDescent="0.35">
      <c r="A11" s="10">
        <f t="shared" si="1"/>
        <v>5</v>
      </c>
      <c r="B11" s="14" t="s">
        <v>62</v>
      </c>
      <c r="C11" s="8" t="s">
        <v>30</v>
      </c>
      <c r="D11" s="57"/>
      <c r="E11" s="68"/>
      <c r="F11" s="77">
        <f t="shared" si="0"/>
        <v>0</v>
      </c>
      <c r="G11" s="55"/>
    </row>
    <row r="12" spans="1:7" ht="24" customHeight="1" x14ac:dyDescent="0.35">
      <c r="A12" s="10">
        <f t="shared" si="1"/>
        <v>6</v>
      </c>
      <c r="B12" s="14" t="s">
        <v>63</v>
      </c>
      <c r="C12" s="8" t="s">
        <v>30</v>
      </c>
      <c r="D12" s="57"/>
      <c r="E12" s="68"/>
      <c r="F12" s="77">
        <f t="shared" si="0"/>
        <v>0</v>
      </c>
      <c r="G12" s="55"/>
    </row>
    <row r="13" spans="1:7" ht="24" customHeight="1" x14ac:dyDescent="0.35">
      <c r="A13" s="10">
        <f t="shared" si="1"/>
        <v>7</v>
      </c>
      <c r="B13" s="14" t="s">
        <v>64</v>
      </c>
      <c r="C13" s="8" t="s">
        <v>30</v>
      </c>
      <c r="D13" s="57"/>
      <c r="E13" s="68"/>
      <c r="F13" s="77">
        <f t="shared" si="0"/>
        <v>0</v>
      </c>
      <c r="G13" s="55"/>
    </row>
    <row r="14" spans="1:7" ht="24" customHeight="1" x14ac:dyDescent="0.35">
      <c r="A14" s="10">
        <f t="shared" si="1"/>
        <v>8</v>
      </c>
      <c r="B14" s="9" t="s">
        <v>65</v>
      </c>
      <c r="C14" s="8" t="s">
        <v>30</v>
      </c>
      <c r="D14" s="57"/>
      <c r="E14" s="68"/>
      <c r="F14" s="77">
        <f t="shared" si="0"/>
        <v>0</v>
      </c>
      <c r="G14" s="55"/>
    </row>
    <row r="15" spans="1:7" ht="24" customHeight="1" x14ac:dyDescent="0.35">
      <c r="A15" s="10">
        <f t="shared" si="1"/>
        <v>9</v>
      </c>
      <c r="B15" s="9" t="s">
        <v>66</v>
      </c>
      <c r="C15" s="8" t="s">
        <v>30</v>
      </c>
      <c r="D15" s="57"/>
      <c r="E15" s="68"/>
      <c r="F15" s="77">
        <f t="shared" si="0"/>
        <v>0</v>
      </c>
      <c r="G15" s="55"/>
    </row>
    <row r="16" spans="1:7" ht="24" customHeight="1" x14ac:dyDescent="0.35">
      <c r="A16" s="10">
        <f t="shared" si="1"/>
        <v>10</v>
      </c>
      <c r="B16" s="9" t="s">
        <v>67</v>
      </c>
      <c r="C16" s="8" t="s">
        <v>30</v>
      </c>
      <c r="D16" s="57"/>
      <c r="E16" s="68"/>
      <c r="F16" s="77">
        <f t="shared" si="0"/>
        <v>0</v>
      </c>
      <c r="G16" s="55"/>
    </row>
    <row r="17" spans="1:7" ht="26.15" customHeight="1" x14ac:dyDescent="0.35">
      <c r="B17" s="93" t="s">
        <v>68</v>
      </c>
      <c r="C17" s="93"/>
      <c r="D17" s="93"/>
      <c r="E17" s="94"/>
      <c r="F17" s="76">
        <f>SUM(F7:F16)</f>
        <v>0</v>
      </c>
      <c r="G17" s="1"/>
    </row>
    <row r="19" spans="1:7" ht="16" x14ac:dyDescent="0.35">
      <c r="B19" s="26" t="s">
        <v>42</v>
      </c>
    </row>
    <row r="20" spans="1:7" ht="7" customHeight="1" x14ac:dyDescent="0.35">
      <c r="B20" s="26"/>
    </row>
    <row r="21" spans="1:7" x14ac:dyDescent="0.35">
      <c r="B21" s="17" t="s">
        <v>23</v>
      </c>
      <c r="C21" s="17" t="s">
        <v>24</v>
      </c>
      <c r="D21" s="17" t="s">
        <v>25</v>
      </c>
      <c r="E21" s="18" t="s">
        <v>26</v>
      </c>
      <c r="F21" s="19" t="s">
        <v>27</v>
      </c>
      <c r="G21" s="20" t="s">
        <v>57</v>
      </c>
    </row>
    <row r="22" spans="1:7" ht="26" x14ac:dyDescent="0.35">
      <c r="A22" s="10">
        <v>1</v>
      </c>
      <c r="B22" s="9" t="s">
        <v>59</v>
      </c>
      <c r="C22" s="8" t="s">
        <v>30</v>
      </c>
      <c r="D22" s="57"/>
      <c r="E22" s="68"/>
      <c r="F22" s="77">
        <f t="shared" ref="F22:F31" si="2">IF(OR(D22="",E22=""),0,D22*E22)</f>
        <v>0</v>
      </c>
      <c r="G22" s="55"/>
    </row>
    <row r="23" spans="1:7" ht="26" x14ac:dyDescent="0.35">
      <c r="A23" s="10">
        <f>A22+1</f>
        <v>2</v>
      </c>
      <c r="B23" s="9" t="s">
        <v>58</v>
      </c>
      <c r="C23" s="8" t="s">
        <v>30</v>
      </c>
      <c r="D23" s="57"/>
      <c r="E23" s="68"/>
      <c r="F23" s="77">
        <f t="shared" si="2"/>
        <v>0</v>
      </c>
      <c r="G23" s="55"/>
    </row>
    <row r="24" spans="1:7" x14ac:dyDescent="0.35">
      <c r="A24" s="10">
        <f t="shared" ref="A24:A31" si="3">A23+1</f>
        <v>3</v>
      </c>
      <c r="B24" s="9" t="s">
        <v>60</v>
      </c>
      <c r="C24" s="8" t="s">
        <v>30</v>
      </c>
      <c r="D24" s="57"/>
      <c r="E24" s="68"/>
      <c r="F24" s="77">
        <f t="shared" si="2"/>
        <v>0</v>
      </c>
      <c r="G24" s="55"/>
    </row>
    <row r="25" spans="1:7" x14ac:dyDescent="0.35">
      <c r="A25" s="10">
        <f t="shared" si="3"/>
        <v>4</v>
      </c>
      <c r="B25" s="9" t="s">
        <v>61</v>
      </c>
      <c r="C25" s="8" t="s">
        <v>30</v>
      </c>
      <c r="D25" s="57"/>
      <c r="E25" s="68"/>
      <c r="F25" s="77">
        <f t="shared" si="2"/>
        <v>0</v>
      </c>
      <c r="G25" s="55"/>
    </row>
    <row r="26" spans="1:7" x14ac:dyDescent="0.35">
      <c r="A26" s="10">
        <f t="shared" si="3"/>
        <v>5</v>
      </c>
      <c r="B26" s="14" t="s">
        <v>62</v>
      </c>
      <c r="C26" s="8" t="s">
        <v>30</v>
      </c>
      <c r="D26" s="57"/>
      <c r="E26" s="68"/>
      <c r="F26" s="77">
        <f t="shared" si="2"/>
        <v>0</v>
      </c>
      <c r="G26" s="55"/>
    </row>
    <row r="27" spans="1:7" x14ac:dyDescent="0.35">
      <c r="A27" s="10">
        <f t="shared" si="3"/>
        <v>6</v>
      </c>
      <c r="B27" s="14" t="s">
        <v>63</v>
      </c>
      <c r="C27" s="8" t="s">
        <v>30</v>
      </c>
      <c r="D27" s="57"/>
      <c r="E27" s="68"/>
      <c r="F27" s="77">
        <f t="shared" si="2"/>
        <v>0</v>
      </c>
      <c r="G27" s="55"/>
    </row>
    <row r="28" spans="1:7" ht="26" x14ac:dyDescent="0.35">
      <c r="A28" s="10">
        <f t="shared" si="3"/>
        <v>7</v>
      </c>
      <c r="B28" s="14" t="s">
        <v>64</v>
      </c>
      <c r="C28" s="8" t="s">
        <v>30</v>
      </c>
      <c r="D28" s="57"/>
      <c r="E28" s="68"/>
      <c r="F28" s="77">
        <f t="shared" si="2"/>
        <v>0</v>
      </c>
      <c r="G28" s="55"/>
    </row>
    <row r="29" spans="1:7" ht="26" x14ac:dyDescent="0.35">
      <c r="A29" s="10">
        <f t="shared" si="3"/>
        <v>8</v>
      </c>
      <c r="B29" s="9" t="s">
        <v>65</v>
      </c>
      <c r="C29" s="8" t="s">
        <v>30</v>
      </c>
      <c r="D29" s="57"/>
      <c r="E29" s="68"/>
      <c r="F29" s="77">
        <f t="shared" si="2"/>
        <v>0</v>
      </c>
      <c r="G29" s="55"/>
    </row>
    <row r="30" spans="1:7" ht="26" x14ac:dyDescent="0.35">
      <c r="A30" s="10">
        <f t="shared" si="3"/>
        <v>9</v>
      </c>
      <c r="B30" s="9" t="s">
        <v>66</v>
      </c>
      <c r="C30" s="8" t="s">
        <v>30</v>
      </c>
      <c r="D30" s="57"/>
      <c r="E30" s="68"/>
      <c r="F30" s="77">
        <f t="shared" si="2"/>
        <v>0</v>
      </c>
      <c r="G30" s="55"/>
    </row>
    <row r="31" spans="1:7" ht="26" x14ac:dyDescent="0.35">
      <c r="A31" s="10">
        <f t="shared" si="3"/>
        <v>10</v>
      </c>
      <c r="B31" s="9" t="s">
        <v>67</v>
      </c>
      <c r="C31" s="8" t="s">
        <v>30</v>
      </c>
      <c r="D31" s="57"/>
      <c r="E31" s="68"/>
      <c r="F31" s="77">
        <f t="shared" si="2"/>
        <v>0</v>
      </c>
      <c r="G31" s="55"/>
    </row>
    <row r="32" spans="1:7" x14ac:dyDescent="0.35">
      <c r="B32" s="93" t="s">
        <v>68</v>
      </c>
      <c r="C32" s="93"/>
      <c r="D32" s="93"/>
      <c r="E32" s="94"/>
      <c r="F32" s="76">
        <f>SUM(F22:F31)</f>
        <v>0</v>
      </c>
      <c r="G32" s="1"/>
    </row>
    <row r="34" spans="1:7" ht="16" x14ac:dyDescent="0.35">
      <c r="B34" s="26" t="s">
        <v>69</v>
      </c>
    </row>
    <row r="35" spans="1:7" ht="5.5" customHeight="1" x14ac:dyDescent="0.35">
      <c r="B35" s="26" t="s">
        <v>79</v>
      </c>
    </row>
    <row r="36" spans="1:7" x14ac:dyDescent="0.35">
      <c r="B36" s="17" t="s">
        <v>23</v>
      </c>
      <c r="C36" s="17" t="s">
        <v>24</v>
      </c>
      <c r="D36" s="17" t="s">
        <v>25</v>
      </c>
      <c r="E36" s="18" t="s">
        <v>26</v>
      </c>
      <c r="F36" s="19" t="s">
        <v>27</v>
      </c>
      <c r="G36" s="20" t="s">
        <v>57</v>
      </c>
    </row>
    <row r="37" spans="1:7" ht="26" x14ac:dyDescent="0.35">
      <c r="A37" s="10">
        <v>1</v>
      </c>
      <c r="B37" s="9" t="s">
        <v>59</v>
      </c>
      <c r="C37" s="8" t="s">
        <v>30</v>
      </c>
      <c r="D37" s="57"/>
      <c r="E37" s="68"/>
      <c r="F37" s="77">
        <f t="shared" ref="F37:F46" si="4">IF(OR(D37="",E37=""),0,D37*E37)</f>
        <v>0</v>
      </c>
      <c r="G37" s="55"/>
    </row>
    <row r="38" spans="1:7" ht="26" x14ac:dyDescent="0.35">
      <c r="A38" s="10">
        <f>A37+1</f>
        <v>2</v>
      </c>
      <c r="B38" s="9" t="s">
        <v>58</v>
      </c>
      <c r="C38" s="8" t="s">
        <v>30</v>
      </c>
      <c r="D38" s="57"/>
      <c r="E38" s="68"/>
      <c r="F38" s="77">
        <f t="shared" si="4"/>
        <v>0</v>
      </c>
      <c r="G38" s="55"/>
    </row>
    <row r="39" spans="1:7" x14ac:dyDescent="0.35">
      <c r="A39" s="10">
        <f t="shared" ref="A39:A46" si="5">A38+1</f>
        <v>3</v>
      </c>
      <c r="B39" s="9" t="s">
        <v>60</v>
      </c>
      <c r="C39" s="8" t="s">
        <v>30</v>
      </c>
      <c r="D39" s="57"/>
      <c r="E39" s="68"/>
      <c r="F39" s="77">
        <f t="shared" si="4"/>
        <v>0</v>
      </c>
      <c r="G39" s="55"/>
    </row>
    <row r="40" spans="1:7" x14ac:dyDescent="0.35">
      <c r="A40" s="10">
        <f t="shared" si="5"/>
        <v>4</v>
      </c>
      <c r="B40" s="9" t="s">
        <v>61</v>
      </c>
      <c r="C40" s="8" t="s">
        <v>30</v>
      </c>
      <c r="D40" s="57"/>
      <c r="E40" s="68"/>
      <c r="F40" s="77">
        <f t="shared" si="4"/>
        <v>0</v>
      </c>
      <c r="G40" s="55"/>
    </row>
    <row r="41" spans="1:7" x14ac:dyDescent="0.35">
      <c r="A41" s="10">
        <f t="shared" si="5"/>
        <v>5</v>
      </c>
      <c r="B41" s="14" t="s">
        <v>62</v>
      </c>
      <c r="C41" s="8" t="s">
        <v>30</v>
      </c>
      <c r="D41" s="57"/>
      <c r="E41" s="68"/>
      <c r="F41" s="77">
        <f t="shared" si="4"/>
        <v>0</v>
      </c>
      <c r="G41" s="55"/>
    </row>
    <row r="42" spans="1:7" x14ac:dyDescent="0.35">
      <c r="A42" s="10">
        <f t="shared" si="5"/>
        <v>6</v>
      </c>
      <c r="B42" s="14" t="s">
        <v>63</v>
      </c>
      <c r="C42" s="8" t="s">
        <v>30</v>
      </c>
      <c r="D42" s="57"/>
      <c r="E42" s="68"/>
      <c r="F42" s="77">
        <f t="shared" si="4"/>
        <v>0</v>
      </c>
      <c r="G42" s="55"/>
    </row>
    <row r="43" spans="1:7" ht="26" x14ac:dyDescent="0.35">
      <c r="A43" s="10">
        <f t="shared" si="5"/>
        <v>7</v>
      </c>
      <c r="B43" s="14" t="s">
        <v>64</v>
      </c>
      <c r="C43" s="8" t="s">
        <v>30</v>
      </c>
      <c r="D43" s="57"/>
      <c r="E43" s="68"/>
      <c r="F43" s="77">
        <f t="shared" si="4"/>
        <v>0</v>
      </c>
      <c r="G43" s="55"/>
    </row>
    <row r="44" spans="1:7" ht="26" x14ac:dyDescent="0.35">
      <c r="A44" s="10">
        <f t="shared" si="5"/>
        <v>8</v>
      </c>
      <c r="B44" s="9" t="s">
        <v>65</v>
      </c>
      <c r="C44" s="8" t="s">
        <v>30</v>
      </c>
      <c r="D44" s="57"/>
      <c r="E44" s="68"/>
      <c r="F44" s="77">
        <f t="shared" si="4"/>
        <v>0</v>
      </c>
      <c r="G44" s="55"/>
    </row>
    <row r="45" spans="1:7" ht="26" x14ac:dyDescent="0.35">
      <c r="A45" s="10">
        <f t="shared" si="5"/>
        <v>9</v>
      </c>
      <c r="B45" s="9" t="s">
        <v>66</v>
      </c>
      <c r="C45" s="8" t="s">
        <v>30</v>
      </c>
      <c r="D45" s="57"/>
      <c r="E45" s="68"/>
      <c r="F45" s="77">
        <f t="shared" si="4"/>
        <v>0</v>
      </c>
      <c r="G45" s="55"/>
    </row>
    <row r="46" spans="1:7" ht="26" x14ac:dyDescent="0.35">
      <c r="A46" s="10">
        <f t="shared" si="5"/>
        <v>10</v>
      </c>
      <c r="B46" s="9" t="s">
        <v>67</v>
      </c>
      <c r="C46" s="8" t="s">
        <v>30</v>
      </c>
      <c r="D46" s="57"/>
      <c r="E46" s="68"/>
      <c r="F46" s="77">
        <f t="shared" si="4"/>
        <v>0</v>
      </c>
      <c r="G46" s="55"/>
    </row>
    <row r="47" spans="1:7" x14ac:dyDescent="0.35">
      <c r="B47" s="93" t="s">
        <v>70</v>
      </c>
      <c r="C47" s="93"/>
      <c r="D47" s="93"/>
      <c r="E47" s="94"/>
      <c r="F47" s="76">
        <f>SUM(F37:F46)</f>
        <v>0</v>
      </c>
      <c r="G47" s="1"/>
    </row>
    <row r="50" spans="2:6" ht="17" x14ac:dyDescent="0.4">
      <c r="B50" s="22" t="s">
        <v>71</v>
      </c>
      <c r="C50" s="23"/>
      <c r="D50" s="23"/>
      <c r="E50" s="24"/>
      <c r="F50" s="74">
        <f>F17+F32+F47</f>
        <v>0</v>
      </c>
    </row>
  </sheetData>
  <mergeCells count="5">
    <mergeCell ref="B1:G1"/>
    <mergeCell ref="B2:G2"/>
    <mergeCell ref="B17:E17"/>
    <mergeCell ref="B32:E32"/>
    <mergeCell ref="B47:E47"/>
  </mergeCells>
  <conditionalFormatting sqref="F7:F16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{3123FBE0-4428-42A9-81B4-A201E83F733E}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{3123FBE0-4428-42A9-81B4-A201E83F733E}</x14:id>
        </ext>
      </extLst>
    </cfRule>
  </conditionalFormatting>
  <conditionalFormatting sqref="F22:F3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{4FDD28A6-D4E6-4AA7-B9F3-3B166BB26B3F}</x14:id>
        </ext>
      </extLst>
    </cfRule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{4FDD28A6-D4E6-4AA7-B9F3-3B166BB26B3F}</x14:id>
        </ext>
      </extLst>
    </cfRule>
  </conditionalFormatting>
  <conditionalFormatting sqref="F37:F4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{6520C0F6-47E7-4EA8-A034-6E2F44CD3CEA}</x14:id>
        </ext>
      </extLst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{6520C0F6-47E7-4EA8-A034-6E2F44CD3CEA}</x14:id>
        </ext>
      </extLst>
    </cfRule>
  </conditionalFormatting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23FBE0-4428-42A9-81B4-A201E83F733E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3123FBE0-4428-42A9-81B4-A201E83F733E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F7:F16</xm:sqref>
        </x14:conditionalFormatting>
        <x14:conditionalFormatting xmlns:xm="http://schemas.microsoft.com/office/excel/2006/main">
          <x14:cfRule type="dataBar" id="{4FDD28A6-D4E6-4AA7-B9F3-3B166BB26B3F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4FDD28A6-D4E6-4AA7-B9F3-3B166BB26B3F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F22:F31</xm:sqref>
        </x14:conditionalFormatting>
        <x14:conditionalFormatting xmlns:xm="http://schemas.microsoft.com/office/excel/2006/main">
          <x14:cfRule type="dataBar" id="{6520C0F6-47E7-4EA8-A034-6E2F44CD3CEA}">
            <x14:dataBar minLength="0" maxLength="100" negativeBarColorSameAsPositive="1" axisPosition="none">
              <x14:cfvo type="min"/>
              <x14:cfvo type="max"/>
            </x14:dataBar>
          </x14:cfRule>
          <x14:cfRule type="dataBar" id="{6520C0F6-47E7-4EA8-A034-6E2F44CD3CEA}">
            <x14:dataBar minLength="0" maxLength="100" negativeBarColorSameAsPositive="1">
              <x14:cfvo type="min"/>
              <x14:cfvo type="max"/>
              <x14:axisColor auto="1"/>
            </x14:dataBar>
          </x14:cfRule>
          <xm:sqref>F37:F46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7"/>
  <sheetViews>
    <sheetView workbookViewId="0">
      <selection activeCell="B11" sqref="B11"/>
    </sheetView>
  </sheetViews>
  <sheetFormatPr defaultRowHeight="14.5" x14ac:dyDescent="0.35"/>
  <cols>
    <col min="1" max="1" width="26" customWidth="1"/>
    <col min="2" max="2" width="100" customWidth="1"/>
  </cols>
  <sheetData>
    <row r="1" spans="1:2" ht="22.65" customHeight="1" x14ac:dyDescent="0.45">
      <c r="A1" s="49" t="s">
        <v>94</v>
      </c>
      <c r="B1" s="51"/>
    </row>
    <row r="2" spans="1:2" ht="26.65" customHeight="1" x14ac:dyDescent="0.35">
      <c r="A2" s="98" t="s">
        <v>95</v>
      </c>
      <c r="B2" s="101" t="s">
        <v>96</v>
      </c>
    </row>
    <row r="3" spans="1:2" ht="26.65" customHeight="1" x14ac:dyDescent="0.35">
      <c r="A3" s="98" t="s">
        <v>97</v>
      </c>
      <c r="B3" s="101" t="s">
        <v>98</v>
      </c>
    </row>
    <row r="4" spans="1:2" ht="26.65" customHeight="1" x14ac:dyDescent="0.35">
      <c r="A4" s="98" t="s">
        <v>99</v>
      </c>
      <c r="B4" s="101" t="s">
        <v>100</v>
      </c>
    </row>
    <row r="5" spans="1:2" ht="26.65" customHeight="1" x14ac:dyDescent="0.35">
      <c r="A5" s="98" t="s">
        <v>101</v>
      </c>
      <c r="B5" s="101" t="s">
        <v>102</v>
      </c>
    </row>
    <row r="6" spans="1:2" ht="26.65" customHeight="1" x14ac:dyDescent="0.35">
      <c r="A6" s="98" t="s">
        <v>103</v>
      </c>
      <c r="B6" s="101" t="s">
        <v>104</v>
      </c>
    </row>
    <row r="7" spans="1:2" ht="26.65" customHeight="1" x14ac:dyDescent="0.35">
      <c r="A7" s="98" t="s">
        <v>105</v>
      </c>
      <c r="B7" s="101" t="s">
        <v>106</v>
      </c>
    </row>
    <row r="8" spans="1:2" ht="26.65" customHeight="1" x14ac:dyDescent="0.35">
      <c r="A8" s="98" t="s">
        <v>107</v>
      </c>
      <c r="B8" s="101" t="s">
        <v>108</v>
      </c>
    </row>
    <row r="9" spans="1:2" ht="26.65" customHeight="1" x14ac:dyDescent="0.35">
      <c r="A9" s="98" t="s">
        <v>109</v>
      </c>
      <c r="B9" s="101" t="s">
        <v>110</v>
      </c>
    </row>
    <row r="10" spans="1:2" ht="26.65" customHeight="1" x14ac:dyDescent="0.35">
      <c r="A10" s="98" t="s">
        <v>111</v>
      </c>
      <c r="B10" s="101" t="s">
        <v>112</v>
      </c>
    </row>
    <row r="11" spans="1:2" ht="26.65" customHeight="1" x14ac:dyDescent="0.35">
      <c r="A11" s="98" t="s">
        <v>113</v>
      </c>
      <c r="B11" s="101" t="s">
        <v>114</v>
      </c>
    </row>
    <row r="12" spans="1:2" ht="26.65" customHeight="1" x14ac:dyDescent="0.35">
      <c r="A12" s="98" t="s">
        <v>115</v>
      </c>
      <c r="B12" s="101" t="s">
        <v>116</v>
      </c>
    </row>
    <row r="13" spans="1:2" ht="26.65" customHeight="1" x14ac:dyDescent="0.35">
      <c r="A13" s="98" t="s">
        <v>117</v>
      </c>
      <c r="B13" s="101" t="s">
        <v>118</v>
      </c>
    </row>
    <row r="14" spans="1:2" ht="26.65" customHeight="1" x14ac:dyDescent="0.35">
      <c r="A14" s="98" t="s">
        <v>119</v>
      </c>
      <c r="B14" s="101" t="s">
        <v>120</v>
      </c>
    </row>
    <row r="15" spans="1:2" ht="26.65" customHeight="1" x14ac:dyDescent="0.35">
      <c r="A15" s="98" t="s">
        <v>121</v>
      </c>
      <c r="B15" s="101" t="s">
        <v>122</v>
      </c>
    </row>
    <row r="16" spans="1:2" ht="26.65" customHeight="1" x14ac:dyDescent="0.35">
      <c r="A16" s="99" t="s">
        <v>123</v>
      </c>
      <c r="B16" s="102" t="s">
        <v>124</v>
      </c>
    </row>
    <row r="17" spans="1:2" x14ac:dyDescent="0.35">
      <c r="A17" s="100" t="s">
        <v>125</v>
      </c>
      <c r="B17" s="103" t="s">
        <v>126</v>
      </c>
    </row>
  </sheetData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Quote Summary</vt:lpstr>
      <vt:lpstr>Basic Assessment Complete</vt:lpstr>
      <vt:lpstr>Specialist Studies-Complete</vt:lpstr>
      <vt:lpstr>Site &amp; Retail licences </vt:lpstr>
      <vt:lpstr>READ ME - Bidder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Aslam Miller</cp:lastModifiedBy>
  <dcterms:modified xsi:type="dcterms:W3CDTF">2026-11-02T08:59:33Z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2026-11-02T08:59:33Z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85177526-d7a0-45c7-9b39-7b67d07fa182</vt:lpwstr>
  </property>
  <property fmtid="{D5CDD505-2E9C-101B-9397-08002B2CF9AE}" pid="10" name="MSIP_Label_a11864d1-c16a-45ad-949f-bdea3b8c9e66_ContentBits">
    <vt:lpwstr>3</vt:lpwstr>
  </property>
  <property fmtid="{D5CDD505-2E9C-101B-9397-08002B2CF9AE}" pid="11" name="MSIP_Label_a11864d1-c16a-45ad-949f-bdea3b8c9e66_Tag">
    <vt:lpwstr>10, 3, 0, 1</vt:lpwstr>
  </property>
</Properties>
</file>