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eskom-my.sharepoint.com/personal/radzelgr_ntcsa_co_za/Documents/Enabling Contract - RF Cables &amp; Connector - Re-issue/Enquiry/"/>
    </mc:Choice>
  </mc:AlternateContent>
  <xr:revisionPtr revIDLastSave="0" documentId="8_{A37BC1C0-50FB-4C9E-ABEE-B112AAB6E606}" xr6:coauthVersionLast="47" xr6:coauthVersionMax="47" xr10:uidLastSave="{00000000-0000-0000-0000-000000000000}"/>
  <bookViews>
    <workbookView xWindow="-110" yWindow="-110" windowWidth="19420" windowHeight="11500" xr2:uid="{00000000-000D-0000-FFFF-FFFF00000000}"/>
  </bookViews>
  <sheets>
    <sheet name="Read Me" sheetId="28" r:id="rId1"/>
    <sheet name="Tender Cover Sheet" sheetId="12" r:id="rId2"/>
    <sheet name="5.1.0 Preamble" sheetId="13" r:id="rId3"/>
    <sheet name="5.1.1 Cables" sheetId="20" r:id="rId4"/>
    <sheet name="5.1.1 Boots" sheetId="21" r:id="rId5"/>
    <sheet name="5.1.1 Tools" sheetId="22" r:id="rId6"/>
    <sheet name="5.1.1 Connectors" sheetId="25" r:id="rId7"/>
    <sheet name="5.1.1 Adaptors" sheetId="23" r:id="rId8"/>
    <sheet name="5.1.1 Flyleads" sheetId="24" r:id="rId9"/>
    <sheet name="5.1.1 Clamps" sheetId="26" r:id="rId10"/>
    <sheet name="5.1.1 Protectors" sheetId="27" r:id="rId11"/>
    <sheet name="5.1.1 Others" sheetId="11" r:id="rId12"/>
    <sheet name="5.1.2 CPA Formulae" sheetId="17" r:id="rId13"/>
    <sheet name="5.1.3 Summary" sheetId="18" r:id="rId14"/>
    <sheet name="5.1.4 Exchange Rates" sheetId="19" state="hidden" r:id="rId15"/>
  </sheets>
  <externalReferences>
    <externalReference r:id="rId16"/>
    <externalReference r:id="rId17"/>
    <externalReference r:id="rId18"/>
  </externalReferences>
  <definedNames>
    <definedName name="_xlnm._FilterDatabase" localSheetId="7" hidden="1">'5.1.1 Adaptors'!$B$5:$H$17</definedName>
    <definedName name="_xlnm._FilterDatabase" localSheetId="4" hidden="1">'5.1.1 Boots'!$B$5:$H$12</definedName>
    <definedName name="_xlnm._FilterDatabase" localSheetId="3" hidden="1">'5.1.1 Cables'!$B$6:$H$22</definedName>
    <definedName name="_xlnm._FilterDatabase" localSheetId="9" hidden="1">'5.1.1 Clamps'!$B$5:$H$40</definedName>
    <definedName name="_xlnm._FilterDatabase" localSheetId="6" hidden="1">'5.1.1 Connectors'!$B$5:$H$34</definedName>
    <definedName name="_xlnm._FilterDatabase" localSheetId="8" hidden="1">'5.1.1 Flyleads'!$B$5:$H$17</definedName>
    <definedName name="_xlnm._FilterDatabase" localSheetId="11" hidden="1">'5.1.1 Others'!$B$5:$H$20</definedName>
    <definedName name="_xlnm._FilterDatabase" localSheetId="10" hidden="1">'5.1.1 Protectors'!$B$6:$H$20</definedName>
    <definedName name="_xlnm._FilterDatabase" localSheetId="5" hidden="1">'5.1.1 Tools'!$B$5:$H$13</definedName>
    <definedName name="a" localSheetId="0">#REF!</definedName>
    <definedName name="a">#REF!</definedName>
    <definedName name="Area_Print" localSheetId="0">#REF!</definedName>
    <definedName name="Area_Print">#REF!</definedName>
    <definedName name="b" localSheetId="0">#REF!</definedName>
    <definedName name="b">#REF!</definedName>
    <definedName name="copy" localSheetId="0">#REF!</definedName>
    <definedName name="copy">#REF!</definedName>
    <definedName name="d" localSheetId="0">#REF!</definedName>
    <definedName name="d">#REF!</definedName>
    <definedName name="Data" localSheetId="0">#REF!</definedName>
    <definedName name="Data">#REF!</definedName>
    <definedName name="Data_Daywork" localSheetId="0">#REF!</definedName>
    <definedName name="Data_Daywork">#REF!</definedName>
    <definedName name="Data_Opt_Bill5" localSheetId="0">#REF!</definedName>
    <definedName name="Data_Opt_Bill5">#REF!</definedName>
    <definedName name="e" localSheetId="0">#REF!</definedName>
    <definedName name="e">#REF!</definedName>
    <definedName name="_xlnm.Print_Area" localSheetId="3">'5.1.1 Cables'!$A$1:$J$20</definedName>
    <definedName name="_xlnm.Print_Area" localSheetId="12">'5.1.2 CPA Formulae'!$A$1:$BO$155</definedName>
    <definedName name="_xlnm.Print_Area" localSheetId="13">'5.1.3 Summary'!$A$1:$F$25</definedName>
    <definedName name="_xlnm.Print_Area" localSheetId="14">'5.1.4 Exchange Rates'!$A$1:$H$38</definedName>
    <definedName name="Sort_Data" localSheetId="0">#REF!</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23" l="1"/>
  <c r="H32" i="25"/>
  <c r="J10" i="11"/>
  <c r="J11" i="11"/>
  <c r="J12" i="11"/>
  <c r="J13" i="11"/>
  <c r="J14" i="11"/>
  <c r="J15" i="11"/>
  <c r="J16" i="11"/>
  <c r="J17" i="11"/>
  <c r="J9" i="11"/>
  <c r="J8" i="11"/>
  <c r="J7" i="11"/>
  <c r="J6" i="11"/>
  <c r="J12" i="27"/>
  <c r="J13" i="27"/>
  <c r="J14" i="27"/>
  <c r="J15" i="27"/>
  <c r="J16" i="27"/>
  <c r="J17" i="27"/>
  <c r="J11" i="27"/>
  <c r="J10" i="27"/>
  <c r="J9" i="27"/>
  <c r="J8" i="27"/>
  <c r="J7" i="27"/>
  <c r="J8" i="26"/>
  <c r="J9" i="26"/>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7" i="26"/>
  <c r="J6" i="26"/>
  <c r="J8" i="24"/>
  <c r="J9" i="24"/>
  <c r="J10" i="24"/>
  <c r="J11" i="24"/>
  <c r="J12" i="24"/>
  <c r="J13" i="24"/>
  <c r="J14" i="24"/>
  <c r="J7" i="24"/>
  <c r="J6" i="24"/>
  <c r="J8" i="23"/>
  <c r="J9" i="23"/>
  <c r="J10" i="23"/>
  <c r="J11" i="23"/>
  <c r="J12" i="23"/>
  <c r="J13" i="23"/>
  <c r="J14" i="23"/>
  <c r="J7" i="23"/>
  <c r="J6" i="23"/>
  <c r="J8" i="25"/>
  <c r="J9" i="25"/>
  <c r="J10" i="25"/>
  <c r="J11" i="25"/>
  <c r="J12" i="25"/>
  <c r="J13" i="25"/>
  <c r="J14" i="25"/>
  <c r="J15" i="25"/>
  <c r="J16" i="25"/>
  <c r="J17" i="25"/>
  <c r="J18" i="25"/>
  <c r="J19" i="25"/>
  <c r="J20" i="25"/>
  <c r="J21" i="25"/>
  <c r="J22" i="25"/>
  <c r="J23" i="25"/>
  <c r="J24" i="25"/>
  <c r="J25" i="25"/>
  <c r="J26" i="25"/>
  <c r="J27" i="25"/>
  <c r="J28" i="25"/>
  <c r="J29" i="25"/>
  <c r="J30" i="25"/>
  <c r="J31" i="25"/>
  <c r="J7" i="25"/>
  <c r="J6" i="25"/>
  <c r="J8" i="22"/>
  <c r="J9" i="22"/>
  <c r="J10" i="22"/>
  <c r="J7" i="22"/>
  <c r="J6" i="22"/>
  <c r="J8" i="21"/>
  <c r="J9" i="21"/>
  <c r="J7" i="21"/>
  <c r="J6" i="21"/>
  <c r="J6" i="20"/>
  <c r="J7" i="20"/>
  <c r="J9" i="20"/>
  <c r="J10" i="20"/>
  <c r="J11" i="20"/>
  <c r="J12" i="20"/>
  <c r="J13" i="20"/>
  <c r="J14" i="20"/>
  <c r="J15" i="20"/>
  <c r="J16" i="20"/>
  <c r="J17" i="20"/>
  <c r="J18" i="20"/>
  <c r="J19" i="20"/>
  <c r="J8" i="20"/>
  <c r="H14" i="24" l="1"/>
  <c r="H17" i="27"/>
  <c r="H16" i="27"/>
  <c r="H15" i="27"/>
  <c r="H14" i="27"/>
  <c r="H13" i="27"/>
  <c r="H12" i="27"/>
  <c r="H11" i="27"/>
  <c r="H10" i="27"/>
  <c r="H9" i="27"/>
  <c r="H8" i="27"/>
  <c r="H7" i="27"/>
  <c r="H18" i="27" s="1"/>
  <c r="C17" i="18" s="1"/>
  <c r="H37" i="26"/>
  <c r="H36" i="26"/>
  <c r="H35" i="26"/>
  <c r="H34" i="26"/>
  <c r="H33" i="26"/>
  <c r="H32" i="26"/>
  <c r="H31" i="26"/>
  <c r="H30" i="26"/>
  <c r="H29" i="26"/>
  <c r="H28" i="26"/>
  <c r="H27" i="26"/>
  <c r="H26" i="26"/>
  <c r="H25" i="26"/>
  <c r="H24" i="26"/>
  <c r="H23" i="26"/>
  <c r="H22" i="26"/>
  <c r="H21" i="26"/>
  <c r="H20" i="26"/>
  <c r="H19" i="26"/>
  <c r="H18" i="26"/>
  <c r="H17" i="26"/>
  <c r="H16" i="26"/>
  <c r="H15" i="26"/>
  <c r="H14" i="26"/>
  <c r="H13" i="26"/>
  <c r="H12" i="26"/>
  <c r="H11" i="26"/>
  <c r="H10" i="26"/>
  <c r="H9" i="26"/>
  <c r="H8" i="26"/>
  <c r="H7" i="26"/>
  <c r="H6" i="26"/>
  <c r="H31" i="25"/>
  <c r="H30" i="25"/>
  <c r="H29" i="25"/>
  <c r="H28" i="25"/>
  <c r="H27" i="25"/>
  <c r="H26" i="25"/>
  <c r="H25" i="25"/>
  <c r="H24" i="25"/>
  <c r="H23" i="25"/>
  <c r="H22" i="25"/>
  <c r="H21" i="25"/>
  <c r="H20" i="25"/>
  <c r="H19" i="25"/>
  <c r="H18" i="25"/>
  <c r="H17" i="25"/>
  <c r="H16" i="25"/>
  <c r="H15" i="25"/>
  <c r="H14" i="25"/>
  <c r="H13" i="25"/>
  <c r="H12" i="25"/>
  <c r="H11" i="25"/>
  <c r="H10" i="25"/>
  <c r="H9" i="25"/>
  <c r="H8" i="25"/>
  <c r="H7" i="25"/>
  <c r="H6" i="25"/>
  <c r="H13" i="24"/>
  <c r="H12" i="24"/>
  <c r="H11" i="24"/>
  <c r="H10" i="24"/>
  <c r="H9" i="24"/>
  <c r="H8" i="24"/>
  <c r="H7" i="24"/>
  <c r="H6" i="24"/>
  <c r="H14" i="23"/>
  <c r="H13" i="23"/>
  <c r="H12" i="23"/>
  <c r="H11" i="23"/>
  <c r="H10" i="23"/>
  <c r="H9" i="23"/>
  <c r="H8" i="23"/>
  <c r="H7" i="23"/>
  <c r="H6" i="23"/>
  <c r="H10" i="22"/>
  <c r="H9" i="22"/>
  <c r="H8" i="22"/>
  <c r="H7" i="22"/>
  <c r="H6" i="22"/>
  <c r="H11" i="22" s="1"/>
  <c r="C12" i="18" s="1"/>
  <c r="H9" i="21"/>
  <c r="H8" i="21"/>
  <c r="H7" i="21"/>
  <c r="H6" i="21"/>
  <c r="H19" i="20"/>
  <c r="H18" i="20"/>
  <c r="H17" i="20"/>
  <c r="H16" i="20"/>
  <c r="H15" i="20"/>
  <c r="H14" i="20"/>
  <c r="H13" i="20"/>
  <c r="H12" i="20"/>
  <c r="H11" i="20"/>
  <c r="H10" i="20"/>
  <c r="H9" i="20"/>
  <c r="H8" i="20"/>
  <c r="H7" i="20"/>
  <c r="H6" i="20"/>
  <c r="H20" i="20" s="1"/>
  <c r="C4" i="19"/>
  <c r="C4" i="18"/>
  <c r="B148" i="17"/>
  <c r="B137" i="17"/>
  <c r="B126" i="17"/>
  <c r="B115" i="17"/>
  <c r="B104" i="17"/>
  <c r="B93" i="17"/>
  <c r="B82" i="17"/>
  <c r="B71" i="17"/>
  <c r="B60" i="17"/>
  <c r="B49" i="17"/>
  <c r="C19" i="17"/>
  <c r="C18" i="17"/>
  <c r="C17" i="17"/>
  <c r="C16" i="17"/>
  <c r="C15" i="17"/>
  <c r="C14" i="17"/>
  <c r="C13" i="17"/>
  <c r="C12" i="17"/>
  <c r="C11" i="17"/>
  <c r="C10" i="17"/>
  <c r="C4" i="17"/>
  <c r="C4" i="13"/>
  <c r="C28" i="12"/>
  <c r="C20" i="12"/>
  <c r="C18" i="12"/>
  <c r="C10" i="18" l="1"/>
  <c r="H10" i="21"/>
  <c r="C11" i="18" s="1"/>
  <c r="C13" i="18"/>
  <c r="C14" i="18"/>
  <c r="H38" i="26"/>
  <c r="C16" i="18" s="1"/>
  <c r="H15" i="24"/>
  <c r="C15" i="18" s="1"/>
  <c r="H17" i="11" l="1"/>
  <c r="H16" i="11"/>
  <c r="H15" i="11"/>
  <c r="H14" i="11"/>
  <c r="H13" i="11"/>
  <c r="H12" i="11"/>
  <c r="H11" i="11"/>
  <c r="H10" i="11"/>
  <c r="H9" i="11"/>
  <c r="H8" i="11"/>
  <c r="H7" i="11"/>
  <c r="H6" i="11"/>
  <c r="H18" i="11" s="1"/>
  <c r="C18" i="18" s="1"/>
  <c r="C20" i="18" s="1"/>
  <c r="C21" i="18" s="1"/>
  <c r="C22" i="18" s="1"/>
</calcChain>
</file>

<file path=xl/sharedStrings.xml><?xml version="1.0" encoding="utf-8"?>
<sst xmlns="http://schemas.openxmlformats.org/spreadsheetml/2006/main" count="1746" uniqueCount="754">
  <si>
    <t>CABLE;K31RR0001A,RG58 5MM 50 OHM</t>
  </si>
  <si>
    <t>CABLE;CNC7L01001A0003,RG223 5.5MM 50 OHM</t>
  </si>
  <si>
    <t>CABLE;CXRG213FA,RG213 10MM 50 OHM FLEXAX</t>
  </si>
  <si>
    <t>CABLE;CXRG214,RG214 10.8MM 50 OHM</t>
  </si>
  <si>
    <t>CABLE;CXRG400,RG400 5.5MM 50 OHM TEFLON</t>
  </si>
  <si>
    <t>CABLE;A31RR0096A,LMR195 5MM 50 OHM DB PE</t>
  </si>
  <si>
    <t>CABLE;CXLMR195UF,LMR195 5MM 50HM ULTRA</t>
  </si>
  <si>
    <t>CABLE;CXLMR240,LMR240 6.1MM 50 OHM</t>
  </si>
  <si>
    <t>CABLE;CXLMR400,LMR400 10.2MM 50 OHM</t>
  </si>
  <si>
    <t>CABLE;CXLMR400ULTRA,LMR400 10.2MM 50 OHM</t>
  </si>
  <si>
    <t>CABLE;CXEC4-50,1/2" (EC4-50) EUPEN 5128</t>
  </si>
  <si>
    <t>CABLE;CXEC5-50,7/8" (EC5-50) EUPEN 5228A</t>
  </si>
  <si>
    <t>BOOT;CNC7B00081B1289,STRAIN REL. LMR240</t>
  </si>
  <si>
    <t>BOOT;CNAC78Z034,STREIN REL.FOR RG58/LMR</t>
  </si>
  <si>
    <t>BOOT;CNAC78Z072,STREIN REL.FOR RG214/LMR</t>
  </si>
  <si>
    <t>TOOL;CNC7N00091A0014,CABLE PREP 7/8"</t>
  </si>
  <si>
    <t>TOOL;CNC7N00091A0015,CABLE PREP 1/2"</t>
  </si>
  <si>
    <t>TOOL:CNACST400;CABLE STRIPPING;10 MM</t>
  </si>
  <si>
    <t>TOOL KIT:CNACHT330K;CABLE CRIMP;METAL</t>
  </si>
  <si>
    <t>CONNECTOR;CNC7J01000A1255,BNC STR MALE</t>
  </si>
  <si>
    <t>CONNECTOR;CNC7J01000A0608,BNC STR MALE</t>
  </si>
  <si>
    <t>CONNECTOR;CNC7J01000A0049,BNC STR MALE</t>
  </si>
  <si>
    <t>CONNECTOR;CNC7J01000A0061,BNC STR MALE</t>
  </si>
  <si>
    <t>ADAPTOR;CNC7J01008A0019, BNC-FEMALE SMA-</t>
  </si>
  <si>
    <t>FLYLEAD;C20AA0001A,RG58 1M BNC M TO N-MA</t>
  </si>
  <si>
    <t>CLAMP;L10AA0116A,CUMFY TK120-2 &amp; CLIP</t>
  </si>
  <si>
    <t>CLAMP;L10AA0129A,CUMFY TK120/13/1 &amp; CLIP</t>
  </si>
  <si>
    <t>CLAMP;L10AA0114A,CUMFY DUAL RG8 &amp; CLIP</t>
  </si>
  <si>
    <t>CLAMP;CNC7L00040A0013,GROUNDING 1/2"</t>
  </si>
  <si>
    <t>CLAMP;CNC7L00040A0014,GROUNDING 7/8"</t>
  </si>
  <si>
    <t>CLAMP;L16AA0824A,BAND-IT STRAP 12MM 30M</t>
  </si>
  <si>
    <t>PROTECTOR;CNLPSXL,WEBB POLY 1.2-2.8GH</t>
  </si>
  <si>
    <t>PROTECTOR;J01028A0044,DC-2GHZ N-FEMAL</t>
  </si>
  <si>
    <t>PROTECTOR;CNLPPOLYC2,125-1000MHZ N-FEMAL</t>
  </si>
  <si>
    <t>PROTECTOR;TR1101-1028,SURGE B/HEAD RJ45</t>
  </si>
  <si>
    <t>PROTECTOR;TR1101-901,SURGE AC3 PHASE KIT</t>
  </si>
  <si>
    <t>PROTECTOR;TR1101-901-W,SURGE AC 1PHASE</t>
  </si>
  <si>
    <t>PROTECTOR,TR1102-014-43,SOLAR PANEL 120V</t>
  </si>
  <si>
    <t>PROTECTOR;TR1101-826,SURGE AC SUPERHY</t>
  </si>
  <si>
    <t>PROTECTOR;TR1101-993,ALPU WEATHERPROOF</t>
  </si>
  <si>
    <t>PROTECTOR;TR1101-626,48VDC DIN RAIL SADS</t>
  </si>
  <si>
    <t>PROTECTOR;TR1102-014-8,AC COMMON MODE</t>
  </si>
  <si>
    <t>TAPE;L26AA0002A,INSULATION BLACK 3M</t>
  </si>
  <si>
    <t>CRIMPER;CNCHT336J,CRIMP FOR L910</t>
  </si>
  <si>
    <t>BUNDLE:CXLMRBC400-9;CO-AX</t>
  </si>
  <si>
    <t>SEAL:EC-BC400-9B;BOOT WEATHER</t>
  </si>
  <si>
    <t>KIT:GK-BC400-9;GROUNDING</t>
  </si>
  <si>
    <t>SHROUD:BC4004CS;COLD SHRINK</t>
  </si>
  <si>
    <t>KIT:GK-BC400-4;GROUNDING</t>
  </si>
  <si>
    <t>BUNDLE:LMR-BC400-4;C0-AX 50V DC</t>
  </si>
  <si>
    <t>CONNECTOR;CNC7J01020C0113,N-MALE STR CRI</t>
  </si>
  <si>
    <t>CONNECTOR;CNC7J01020A0107,N-MALE STR CRI</t>
  </si>
  <si>
    <t>CONNECTOR;CNC7J01020H1070,N-MALE STR SOL</t>
  </si>
  <si>
    <t>CONNECTOR;CNC7J01020A0110,N-MALE STR CRI</t>
  </si>
  <si>
    <t>CONNECTOR;CNC7J01020A0119,N-MALE STR CRI</t>
  </si>
  <si>
    <t>CONNECTOR;CNC7J01020A0097,N-MALE R/A CRI</t>
  </si>
  <si>
    <t>CONNECTOR;CNC7J01020A0127,N-MALE STR CRI</t>
  </si>
  <si>
    <t>CONNECTOR;CNC7J01020B0081,N-MALE R/A LMR</t>
  </si>
  <si>
    <t>CONNECTOR;J01020A0153,N-MALE STR 7/8</t>
  </si>
  <si>
    <t>CONNECTOR;CNC7J01021A0061,N-FEMALE STR</t>
  </si>
  <si>
    <t>CONNECTOR;CNC7J01021A0145,N-FEMALE STR</t>
  </si>
  <si>
    <t>CONNECTOR;CNC7J01021A0155,N-FEMALE STR</t>
  </si>
  <si>
    <t>CONNECTOR;CNC7J01021A0163,N-FEMALE STR</t>
  </si>
  <si>
    <t>CONNECTOR;CNC7J01021A0201,N-FEMALE STR</t>
  </si>
  <si>
    <t>CONNECTOR;CNC7J01150A0011,SMA-MALE STR</t>
  </si>
  <si>
    <t>CONNECTOR;CNC7J01151A0491,SMA-FEMALE STR</t>
  </si>
  <si>
    <t>CONNECTOR;CNC7J01010A2255,TNC-MALE STR</t>
  </si>
  <si>
    <t>CONNECTOR;CNC7J01040B0604,UHF-MALE STR</t>
  </si>
  <si>
    <t>ADAPTOR;CNC7J01008A0803,BNC-MALE UHF-FEM</t>
  </si>
  <si>
    <t>ADAPTOR;CNC7J01008A0824,BNC-MALE N-FEMAL</t>
  </si>
  <si>
    <t>ADAPTOR;CNC7J01008A0825,BNC-FEMALE N-MAL</t>
  </si>
  <si>
    <t>ADAPTOR;CNC7J01024A0004,N-FEMALE N-FEMAL</t>
  </si>
  <si>
    <t>ADAPTOR;CNC7J01014A0001,R/A TNC-MALE TNC</t>
  </si>
  <si>
    <t>ADAPTOR;CNC7J01019B0000,TNC-MALE BNC-FEM</t>
  </si>
  <si>
    <t>FLYLEAD;C20AA0004A,LMR195 1M BNC M - N M</t>
  </si>
  <si>
    <t>CLAMP;L10CC0001A,CUMFY G DUAL ASSY.1/4"</t>
  </si>
  <si>
    <t>CLAMP;L10AA0057A,CUMFY 7/8" 3 WAY+CLIP</t>
  </si>
  <si>
    <t>CLAMP;L10AA0001A,G 10MM 1 WAY ASSY. POLY</t>
  </si>
  <si>
    <t>CLAMP;L10AA0002A,G 10MM 2 WAY ASSY. POLY</t>
  </si>
  <si>
    <t>CLAMP;L10AA0003A,10MM 3 WAY ASSY. POLY</t>
  </si>
  <si>
    <t>CLAMP;L10AA0004A,G 10MM 4 WAY ASSY. POLY</t>
  </si>
  <si>
    <t>CLAMP;L10AA0065A,G 1/2" 1 WAY ASSY. POLY</t>
  </si>
  <si>
    <t>CLAMP;L10AA0069A,G 1/2" 2 WAY ASSY. POLY</t>
  </si>
  <si>
    <t>CLAMP;L10AA0068A,G 1/2" 3 WAY ASSY. POLY</t>
  </si>
  <si>
    <t>CLAMP;L10AA0020A,G 1/2" 4 WAY ASSY. POLY</t>
  </si>
  <si>
    <t>CLAMP;L10AA0063A,G 7/8" 1 WAY ASSY. POLY</t>
  </si>
  <si>
    <t>CLAMP;L10AA0064A,G 7/8" 2 WAY ASSY. POLY</t>
  </si>
  <si>
    <t>CLAMP;L10AA0061A,G 7/8" 3 WAY ASSY. POLY</t>
  </si>
  <si>
    <t>CLAMP;L10AA0218A,G 7/8" 4 WAY ASSY. POLY</t>
  </si>
  <si>
    <t>CLAMP;L16AA0089A,G 1/2" POLYPROP ONLY</t>
  </si>
  <si>
    <t>CLAMP;L16AA0082A,G 7/8" POLYPROP ONLY</t>
  </si>
  <si>
    <t>CLAMP;L16AA0007A,G 10MM ASSY. WSC 100</t>
  </si>
  <si>
    <t>CLAMP;L10AA0140A,GROUNDING 10MM CABLE</t>
  </si>
  <si>
    <t>CLAMP;L10AA0200A,GROUNDING 1/2" CABLE</t>
  </si>
  <si>
    <t>CLAMP;L16AA0813A,BAND-IT BUCKLE 12MM S/S</t>
  </si>
  <si>
    <t>CLAMP;L10AA0119A,7/8" 1 WAY</t>
  </si>
  <si>
    <t>CLAMP;L10AA0120A,7/8" 2 WAY</t>
  </si>
  <si>
    <t>CLAMP;L10AA0112A,7/8" 3 WAY</t>
  </si>
  <si>
    <t>CLAMP:L10CA0020A;CABLE 2 WAY 32MM</t>
  </si>
  <si>
    <t>CLAMP:L10CA0019A;CABLE 1 WAY;32 MM</t>
  </si>
  <si>
    <t>TAPE;L26AA0001A,SELF VULCANIZING SCOTCH</t>
  </si>
  <si>
    <t>SADDLE;CNACBH500,5MM BOX OF 100 BH500</t>
  </si>
  <si>
    <t>ADAPTOR;CNC7J01024J1096,R/A N-MALE TO N-</t>
  </si>
  <si>
    <t>CONNECTOR: Bulkhead N type</t>
  </si>
  <si>
    <t>Flylead LMR195 cable 1 m: N female bulkhead – SMA male</t>
  </si>
  <si>
    <t>Flylead LMR195DB ultra cable 1 m: N male – TNC male</t>
  </si>
  <si>
    <t>Flylead LMR195DB ultra cable 5 m: N male – N male</t>
  </si>
  <si>
    <t>Flylead LMR400 ultra cable 5 m: N female - N male</t>
  </si>
  <si>
    <t>Flylead LMR400 ultra cable 2.5 m: N female - N male</t>
  </si>
  <si>
    <t>Flylead LMR400 ultra cable 5 m: N male - N male</t>
  </si>
  <si>
    <t>Clamp: Stainless steel cable ties 259 x 7.9 mm</t>
  </si>
  <si>
    <t>Clamp: Stainless steel cable ties 7.9 mm</t>
  </si>
  <si>
    <t>Other</t>
  </si>
  <si>
    <t>3.2.1</t>
  </si>
  <si>
    <t>Cable: RG58 5 mm 50 Ω</t>
  </si>
  <si>
    <t>3.2.2</t>
  </si>
  <si>
    <t>Cable: RG223 5.5 mm 50 Ω</t>
  </si>
  <si>
    <t>3.2.3</t>
  </si>
  <si>
    <t>Cable: RG213 10 mm 50 Ω braided</t>
  </si>
  <si>
    <t>3.2.4</t>
  </si>
  <si>
    <t>Cable: RG214 10.8 mm 50 Ω</t>
  </si>
  <si>
    <t>3.2.5</t>
  </si>
  <si>
    <t>Cable: RG400 5 mm 50 Ω Teflon</t>
  </si>
  <si>
    <t>3.2.6</t>
  </si>
  <si>
    <t>Cable: LMR195 5 mm 50 Ω DB PE</t>
  </si>
  <si>
    <t>3.2.7</t>
  </si>
  <si>
    <t>Cable: LMR195 5 mm 50 Ω ultra</t>
  </si>
  <si>
    <t>3.2.8</t>
  </si>
  <si>
    <t>Cable: LMR240 6.1 mm 50 Ω</t>
  </si>
  <si>
    <t>3.2.9</t>
  </si>
  <si>
    <t>Cable: LMR240 ultra 6.1 mm 50 Ω</t>
  </si>
  <si>
    <t>3.2.10</t>
  </si>
  <si>
    <t>Cable: LMR400 10.2 mm 50 Ω</t>
  </si>
  <si>
    <t>3.2.11</t>
  </si>
  <si>
    <t>Cable: LMR400 10.2 ultra mm 50 Ω</t>
  </si>
  <si>
    <t>3.2.12</t>
  </si>
  <si>
    <t>Cable: 1/2″ (EC4-50) Eupen 5128</t>
  </si>
  <si>
    <t>3.2.13</t>
  </si>
  <si>
    <t>Cable: CXEC5-50, 7/8″ (EC5-50) Eupen 5228A</t>
  </si>
  <si>
    <t>3.2.14</t>
  </si>
  <si>
    <t>3.3.1</t>
  </si>
  <si>
    <t>3.3.2</t>
  </si>
  <si>
    <t>3.3.3</t>
  </si>
  <si>
    <t>3.3.4</t>
  </si>
  <si>
    <t>3.4.1</t>
  </si>
  <si>
    <t>Tool: cable prep 1/2″</t>
  </si>
  <si>
    <t>3.4.2</t>
  </si>
  <si>
    <t>Tool: cable prep 7/8″</t>
  </si>
  <si>
    <t>3.4.3</t>
  </si>
  <si>
    <t>Tool: cable stripping 10 mm</t>
  </si>
  <si>
    <t>3.4.4</t>
  </si>
  <si>
    <t>Tool kit: cable crimp metal</t>
  </si>
  <si>
    <t>3.4.5</t>
  </si>
  <si>
    <t>3.5.1</t>
  </si>
  <si>
    <t>Connector: BNC STR male crimp RG58/LMR195</t>
  </si>
  <si>
    <t>3.5.2</t>
  </si>
  <si>
    <t>Connector: BNC STR male solder RG223</t>
  </si>
  <si>
    <t>3.5.3</t>
  </si>
  <si>
    <t>Connector: BNC STR male crimp LMR240</t>
  </si>
  <si>
    <t>3.5.4</t>
  </si>
  <si>
    <t>Connector: BNC STR male crimp LMR400</t>
  </si>
  <si>
    <t>3.5.5</t>
  </si>
  <si>
    <t>Connector: N-male STR crimp RG58/LMR195</t>
  </si>
  <si>
    <t>3.5.6</t>
  </si>
  <si>
    <t>Connector: N-male STR crimp RG223/RG400</t>
  </si>
  <si>
    <t>3.5.7</t>
  </si>
  <si>
    <t>Connector: N-male STR crimp RG213</t>
  </si>
  <si>
    <t>3.5.8</t>
  </si>
  <si>
    <t>Connector: N-male STR solder RG213/RG214</t>
  </si>
  <si>
    <t>3.5.9</t>
  </si>
  <si>
    <t>Connector: N-male STR crimp RG214</t>
  </si>
  <si>
    <t>3.5.10</t>
  </si>
  <si>
    <t>Connector: N-male STR crimp LMR240</t>
  </si>
  <si>
    <t>3.5.11</t>
  </si>
  <si>
    <t>Connector: N-male R/A crimp LMR240</t>
  </si>
  <si>
    <t>3.5.12</t>
  </si>
  <si>
    <t>Connector: N-male STR crimp LMR400</t>
  </si>
  <si>
    <t>3.5.13</t>
  </si>
  <si>
    <t>Connector: N-male R/A crimp LMR400</t>
  </si>
  <si>
    <t>3.5.14</t>
  </si>
  <si>
    <t>Connector: N-male STR 7/8″ (EC5-50) IP68</t>
  </si>
  <si>
    <t>3.5.15</t>
  </si>
  <si>
    <t>Connector: N-female STR crimp RG213</t>
  </si>
  <si>
    <t>3.5.16</t>
  </si>
  <si>
    <t>Connector: N-female STR crimp RG214</t>
  </si>
  <si>
    <t>3.5.17</t>
  </si>
  <si>
    <t>Connector: N-female STR crimp LMR400</t>
  </si>
  <si>
    <t>3.5.18</t>
  </si>
  <si>
    <t>Connector: N-female STR 1/2″ HF (EC450HF)</t>
  </si>
  <si>
    <t>3.5.19</t>
  </si>
  <si>
    <t>Connector: N-female STR 7/8″ (E5-50) IP68</t>
  </si>
  <si>
    <t>3.5.20</t>
  </si>
  <si>
    <t>Connector: SMA-male STR crimp RG58/LMR195</t>
  </si>
  <si>
    <t>3.5.21</t>
  </si>
  <si>
    <t>Connector: SMA-female STR crimp RG58/LMR195</t>
  </si>
  <si>
    <t>3.5.22</t>
  </si>
  <si>
    <t>Connector: TNC-male STR crimp RG58/LMR195</t>
  </si>
  <si>
    <t>3.5.23</t>
  </si>
  <si>
    <t>Connector: TNC-male STR solder RG58/LMR195</t>
  </si>
  <si>
    <t>3.5.24</t>
  </si>
  <si>
    <t>Connector: UHF-male STR crimp RG58/LMR195</t>
  </si>
  <si>
    <t>3.5.25</t>
  </si>
  <si>
    <t>Connector: TNC-male STR crimp LMR400</t>
  </si>
  <si>
    <t>3.5.26</t>
  </si>
  <si>
    <t>Connector: bulkhead N type</t>
  </si>
  <si>
    <t>3.6.1</t>
  </si>
  <si>
    <t>Adaptor: BNC-female to SMA-female</t>
  </si>
  <si>
    <t>3.6.2</t>
  </si>
  <si>
    <t>Adaptor: BNC-male to UHF-female</t>
  </si>
  <si>
    <t>3.6.3</t>
  </si>
  <si>
    <t>Adaptor: BNC-male to N-female</t>
  </si>
  <si>
    <t>3.6.4</t>
  </si>
  <si>
    <t>Adaptor: BNC-female to N-male</t>
  </si>
  <si>
    <t>3.6.5</t>
  </si>
  <si>
    <t>Adaptor: N-female to N-female</t>
  </si>
  <si>
    <t>3.6.6</t>
  </si>
  <si>
    <t>Adaptor: R/A N-male to N-female</t>
  </si>
  <si>
    <t>3.6.7</t>
  </si>
  <si>
    <t>Adaptor: R/A TNC-male to TNC-female</t>
  </si>
  <si>
    <t>3.6.8</t>
  </si>
  <si>
    <t>Adaptor: TNC-male to BNC-female</t>
  </si>
  <si>
    <t>3.6.9</t>
  </si>
  <si>
    <t>Adaptor: TNC-male to N-female</t>
  </si>
  <si>
    <t>3.7.1</t>
  </si>
  <si>
    <t>3.7.2</t>
  </si>
  <si>
    <t>3.7.3</t>
  </si>
  <si>
    <t>3.7.4</t>
  </si>
  <si>
    <t>3.7.5</t>
  </si>
  <si>
    <t>3.7.6</t>
  </si>
  <si>
    <t>3.7.7.1</t>
  </si>
  <si>
    <t>3.7.7.2</t>
  </si>
  <si>
    <t>3.7.8</t>
  </si>
  <si>
    <t>3.8.1</t>
  </si>
  <si>
    <t>Clamp: Cumfy dual cable and clip</t>
  </si>
  <si>
    <t>3.8.2</t>
  </si>
  <si>
    <t>Clamp: Cumfy single cable and clip</t>
  </si>
  <si>
    <t>3.8.3</t>
  </si>
  <si>
    <t>3.8.4</t>
  </si>
  <si>
    <t>Clamp: Cumfy G-clamp dual assy</t>
  </si>
  <si>
    <t>3.8.5</t>
  </si>
  <si>
    <t>Clamp: Cumfy 3 way + clip</t>
  </si>
  <si>
    <t>3.8.6</t>
  </si>
  <si>
    <t>3.8.7</t>
  </si>
  <si>
    <t>3.8.8</t>
  </si>
  <si>
    <t>3.8.9</t>
  </si>
  <si>
    <t>3.8.10</t>
  </si>
  <si>
    <t>3.8.11</t>
  </si>
  <si>
    <t>3.8.12</t>
  </si>
  <si>
    <t>3.8.13</t>
  </si>
  <si>
    <t>3.8.14</t>
  </si>
  <si>
    <t>3.8.15</t>
  </si>
  <si>
    <t>3.8.16</t>
  </si>
  <si>
    <t>3.8.17</t>
  </si>
  <si>
    <t>3.8.18</t>
  </si>
  <si>
    <t>3.8.19</t>
  </si>
  <si>
    <t>3.8.20</t>
  </si>
  <si>
    <t>3.8.21</t>
  </si>
  <si>
    <t>Clamp: grounding kit 10 mm coax cable</t>
  </si>
  <si>
    <t>3.8.22</t>
  </si>
  <si>
    <t>Clamp: grounding kit 1/2″ coax cable</t>
  </si>
  <si>
    <t>3.8.23</t>
  </si>
  <si>
    <t>Clamp: grounding 1/2″</t>
  </si>
  <si>
    <t>3.8.24</t>
  </si>
  <si>
    <t>Clamp: grounding 7/8″</t>
  </si>
  <si>
    <t>3.8.25</t>
  </si>
  <si>
    <t>Clamp: BAND-IT strap 12 mm 30 m</t>
  </si>
  <si>
    <t>3.8.26</t>
  </si>
  <si>
    <t>Clamp: BAND-IT buckle 12 mm</t>
  </si>
  <si>
    <t>3.8.27</t>
  </si>
  <si>
    <t>3.8.28</t>
  </si>
  <si>
    <t>Clamp: 7/8″ 1 way tandem with G-clamp</t>
  </si>
  <si>
    <t>3.8.29</t>
  </si>
  <si>
    <t>Clamp: 7/8″ 2 way tandem with G-clamp</t>
  </si>
  <si>
    <t>3.8.30</t>
  </si>
  <si>
    <t>Clamp: 7/8″ 3 way tandem with G-clamp</t>
  </si>
  <si>
    <t>3.8.31</t>
  </si>
  <si>
    <t>Clamp: cable two-way 32 mm</t>
  </si>
  <si>
    <t>3.8.32</t>
  </si>
  <si>
    <t>Clamp: cable one-way 32 mm</t>
  </si>
  <si>
    <t>3.9.1</t>
  </si>
  <si>
    <t>Protector: surge filter 1.7 GHz to 2.3 GHz bulkhead N‑female\N‑female</t>
  </si>
  <si>
    <t>3.9.2</t>
  </si>
  <si>
    <t>Protector: surge suppressor DC-2 GHz N-female bulkhead mount 90 V</t>
  </si>
  <si>
    <t>3.9.3</t>
  </si>
  <si>
    <t>Protector: 125 MHz to 1 000 MHz N-female</t>
  </si>
  <si>
    <t>3.9.4</t>
  </si>
  <si>
    <t>Protector: data line surge bulkhead RJ45</t>
  </si>
  <si>
    <t>3.9.5</t>
  </si>
  <si>
    <t>Protector: surge AC3 phase kit</t>
  </si>
  <si>
    <t>3.9.6</t>
  </si>
  <si>
    <t>Protector: surge AC single phase</t>
  </si>
  <si>
    <t>3.9.7</t>
  </si>
  <si>
    <t>Protector: solar panel 120 V</t>
  </si>
  <si>
    <t>3.9.8</t>
  </si>
  <si>
    <t>Protector: component AC surge protector</t>
  </si>
  <si>
    <t>3.9.9</t>
  </si>
  <si>
    <t>Protector: outdoor 60 V PoE surge protector</t>
  </si>
  <si>
    <t>3.9.10</t>
  </si>
  <si>
    <t>Protector: 48 VDC DIN rail SADS</t>
  </si>
  <si>
    <t>3.9.11</t>
  </si>
  <si>
    <t>Protector: AC common mode</t>
  </si>
  <si>
    <t>3.10.1</t>
  </si>
  <si>
    <t>Tape: self-vulcanizing Scotch 23</t>
  </si>
  <si>
    <t>3.10.2</t>
  </si>
  <si>
    <t>3.10.3</t>
  </si>
  <si>
    <t>Saddle: 5 mm BH500</t>
  </si>
  <si>
    <t>3.10.4</t>
  </si>
  <si>
    <t>Crimper: crimp for L910</t>
  </si>
  <si>
    <t>3.10.5</t>
  </si>
  <si>
    <t>Bundle: 9 × coax LMR 400</t>
  </si>
  <si>
    <t>3.10.6</t>
  </si>
  <si>
    <t>3.10.7</t>
  </si>
  <si>
    <t>3.10.8</t>
  </si>
  <si>
    <t>Bundle: 4 × LMR400</t>
  </si>
  <si>
    <t>3.10.9</t>
  </si>
  <si>
    <t>3.10.10</t>
  </si>
  <si>
    <t>CABLE;CXLMR240UF,LMR240 6.1MM 50 OHM</t>
  </si>
  <si>
    <r>
      <t xml:space="preserve">Boot: strain relief LMR240 </t>
    </r>
    <r>
      <rPr>
        <sz val="9"/>
        <color rgb="FF00B050"/>
        <rFont val="Arial"/>
        <family val="2"/>
      </rPr>
      <t>black</t>
    </r>
  </si>
  <si>
    <r>
      <t xml:space="preserve">Boot: strain relief LMR240 </t>
    </r>
    <r>
      <rPr>
        <sz val="9"/>
        <color rgb="FF00B050"/>
        <rFont val="Arial"/>
        <family val="2"/>
      </rPr>
      <t>red</t>
    </r>
  </si>
  <si>
    <r>
      <t xml:space="preserve">Boot: strain relief for RG58/LMR 195 </t>
    </r>
    <r>
      <rPr>
        <sz val="9"/>
        <color rgb="FF00B050"/>
        <rFont val="Arial"/>
        <family val="2"/>
      </rPr>
      <t>black</t>
    </r>
  </si>
  <si>
    <r>
      <t xml:space="preserve">Boot: strain relief for RG214/LMR 400 </t>
    </r>
    <r>
      <rPr>
        <sz val="9"/>
        <color rgb="FF00B050"/>
        <rFont val="Arial"/>
        <family val="2"/>
      </rPr>
      <t>black</t>
    </r>
  </si>
  <si>
    <t>CONNECTOR;CNC7J01020C0108,N-MALE STR</t>
  </si>
  <si>
    <t>CONNECTOR;CNC7J01010A2608,TNC-MALE STR</t>
  </si>
  <si>
    <r>
      <t>Tool: Tensioner tool</t>
    </r>
    <r>
      <rPr>
        <sz val="9"/>
        <color rgb="FF00B050"/>
        <rFont val="Arial"/>
        <family val="2"/>
      </rPr>
      <t xml:space="preserve"> for stainless steel cable ties.</t>
    </r>
  </si>
  <si>
    <r>
      <t xml:space="preserve">Flylead: N female bulkhead – N male </t>
    </r>
    <r>
      <rPr>
        <sz val="9"/>
        <color rgb="FF00B050"/>
        <rFont val="Arial"/>
        <family val="2"/>
      </rPr>
      <t>LMR 195 1m</t>
    </r>
  </si>
  <si>
    <r>
      <t>Clamp: Cumfy dual RG</t>
    </r>
    <r>
      <rPr>
        <sz val="9"/>
        <color rgb="FF00B050"/>
        <rFont val="Arial"/>
        <family val="2"/>
      </rPr>
      <t>5</t>
    </r>
    <r>
      <rPr>
        <sz val="9"/>
        <color theme="1"/>
        <rFont val="Arial"/>
        <family val="2"/>
      </rPr>
      <t>8 and clip</t>
    </r>
  </si>
  <si>
    <r>
      <t xml:space="preserve">Clamp: Cumfy G-clamp quad assy </t>
    </r>
    <r>
      <rPr>
        <sz val="9"/>
        <color rgb="FF00B050"/>
        <rFont val="Arial"/>
        <family val="2"/>
      </rPr>
      <t>- 10mm</t>
    </r>
  </si>
  <si>
    <r>
      <t xml:space="preserve">Clamp: Cumfy G-clamp triple assy </t>
    </r>
    <r>
      <rPr>
        <sz val="9"/>
        <color rgb="FF00B050"/>
        <rFont val="Arial"/>
        <family val="2"/>
      </rPr>
      <t>- 10mm</t>
    </r>
  </si>
  <si>
    <r>
      <t xml:space="preserve">Clamp: Cumfy G-clamp dual assy </t>
    </r>
    <r>
      <rPr>
        <sz val="9"/>
        <color rgb="FF00B050"/>
        <rFont val="Arial"/>
        <family val="2"/>
      </rPr>
      <t>- 10mm</t>
    </r>
  </si>
  <si>
    <r>
      <t xml:space="preserve">Clamp: Cumfy G-clamp single assy </t>
    </r>
    <r>
      <rPr>
        <sz val="9"/>
        <color rgb="FF00B050"/>
        <rFont val="Arial"/>
        <family val="2"/>
      </rPr>
      <t>- 10mm</t>
    </r>
  </si>
  <si>
    <r>
      <t xml:space="preserve">Clamp: Cumfy G-clamp quad assy </t>
    </r>
    <r>
      <rPr>
        <sz val="9"/>
        <color rgb="FF00B050"/>
        <rFont val="Arial"/>
        <family val="2"/>
      </rPr>
      <t>- 16mm</t>
    </r>
  </si>
  <si>
    <r>
      <t xml:space="preserve">Clamp: Cumfy G-clamp triple assy </t>
    </r>
    <r>
      <rPr>
        <sz val="9"/>
        <color rgb="FF00B050"/>
        <rFont val="Arial"/>
        <family val="2"/>
      </rPr>
      <t>- 16mm</t>
    </r>
  </si>
  <si>
    <r>
      <t xml:space="preserve">Clamp: Cumfy G-clamp dual assy </t>
    </r>
    <r>
      <rPr>
        <sz val="9"/>
        <color rgb="FF00B050"/>
        <rFont val="Arial"/>
        <family val="2"/>
      </rPr>
      <t>- 16mm</t>
    </r>
  </si>
  <si>
    <r>
      <t xml:space="preserve">Clamp: Cumfy G-clamp single assy </t>
    </r>
    <r>
      <rPr>
        <sz val="9"/>
        <color rgb="FF00B050"/>
        <rFont val="Arial"/>
        <family val="2"/>
      </rPr>
      <t>- 16mm</t>
    </r>
  </si>
  <si>
    <r>
      <t xml:space="preserve">Clamp: Cumfy G-clamp quad assy </t>
    </r>
    <r>
      <rPr>
        <sz val="9"/>
        <color rgb="FF00B050"/>
        <rFont val="Arial"/>
        <family val="2"/>
      </rPr>
      <t>- 7/8″</t>
    </r>
  </si>
  <si>
    <r>
      <t xml:space="preserve">Clamp: Cumfy G-clamp triple assy </t>
    </r>
    <r>
      <rPr>
        <sz val="9"/>
        <color rgb="FF00B050"/>
        <rFont val="Arial"/>
        <family val="2"/>
      </rPr>
      <t>- 7/8″</t>
    </r>
  </si>
  <si>
    <r>
      <t xml:space="preserve">Clamp: Cumfy G-clamp dual assy </t>
    </r>
    <r>
      <rPr>
        <sz val="9"/>
        <color rgb="FF00B050"/>
        <rFont val="Arial"/>
        <family val="2"/>
      </rPr>
      <t>- 7/8″</t>
    </r>
  </si>
  <si>
    <r>
      <t xml:space="preserve">Clamp: Cumfy G-clamp single assy </t>
    </r>
    <r>
      <rPr>
        <sz val="9"/>
        <color rgb="FF00B050"/>
        <rFont val="Arial"/>
        <family val="2"/>
      </rPr>
      <t>- 7/8″</t>
    </r>
  </si>
  <si>
    <r>
      <t xml:space="preserve">Clamp: Polyprop </t>
    </r>
    <r>
      <rPr>
        <sz val="9"/>
        <color rgb="FF00B050"/>
        <rFont val="Arial"/>
        <family val="2"/>
      </rPr>
      <t>- 10mm</t>
    </r>
  </si>
  <si>
    <r>
      <t xml:space="preserve">Clamp: Polyprop </t>
    </r>
    <r>
      <rPr>
        <sz val="9"/>
        <color rgb="FF00B050"/>
        <rFont val="Arial"/>
        <family val="2"/>
      </rPr>
      <t>- 7/8″</t>
    </r>
  </si>
  <si>
    <r>
      <t xml:space="preserve">Clamp: Polyprop </t>
    </r>
    <r>
      <rPr>
        <sz val="9"/>
        <color rgb="FF00B050"/>
        <rFont val="Arial"/>
        <family val="2"/>
      </rPr>
      <t>- 1/2"</t>
    </r>
  </si>
  <si>
    <r>
      <t xml:space="preserve">Seal: boot weather </t>
    </r>
    <r>
      <rPr>
        <sz val="9"/>
        <color rgb="FF00B050"/>
        <rFont val="Arial"/>
        <family val="2"/>
      </rPr>
      <t>- LMR400-9</t>
    </r>
  </si>
  <si>
    <r>
      <t xml:space="preserve">Kit: grounding kit </t>
    </r>
    <r>
      <rPr>
        <sz val="9"/>
        <color rgb="FF00B050"/>
        <rFont val="Arial"/>
        <family val="2"/>
      </rPr>
      <t>- LMR</t>
    </r>
    <r>
      <rPr>
        <sz val="9"/>
        <color theme="1"/>
        <rFont val="Arial"/>
        <family val="2"/>
      </rPr>
      <t>400-9</t>
    </r>
  </si>
  <si>
    <r>
      <t xml:space="preserve">Shroud: </t>
    </r>
    <r>
      <rPr>
        <sz val="9"/>
        <color rgb="FF00B050"/>
        <rFont val="Arial"/>
        <family val="2"/>
      </rPr>
      <t>LMR</t>
    </r>
    <r>
      <rPr>
        <sz val="9"/>
        <color theme="1"/>
        <rFont val="Arial"/>
        <family val="2"/>
      </rPr>
      <t>400-4, cold shrink</t>
    </r>
  </si>
  <si>
    <r>
      <t xml:space="preserve">Kit: grounding kit </t>
    </r>
    <r>
      <rPr>
        <sz val="9"/>
        <color rgb="FF00B050"/>
        <rFont val="Arial"/>
        <family val="2"/>
      </rPr>
      <t>LMR</t>
    </r>
    <r>
      <rPr>
        <sz val="9"/>
        <color theme="1"/>
        <rFont val="Arial"/>
        <family val="2"/>
      </rPr>
      <t>400-4</t>
    </r>
  </si>
  <si>
    <t>Cables</t>
  </si>
  <si>
    <t>Boots</t>
  </si>
  <si>
    <r>
      <t xml:space="preserve">Cable: Coaxial 7/8″ </t>
    </r>
    <r>
      <rPr>
        <sz val="9"/>
        <color rgb="FF00B050"/>
        <rFont val="Arial"/>
        <family val="2"/>
      </rPr>
      <t>(Aluminium)</t>
    </r>
  </si>
  <si>
    <t>Tools</t>
  </si>
  <si>
    <t>Connectors</t>
  </si>
  <si>
    <t>Adaptors</t>
  </si>
  <si>
    <t>Flyleads</t>
  </si>
  <si>
    <t>Clamps</t>
  </si>
  <si>
    <t>Protectors</t>
  </si>
  <si>
    <r>
      <t xml:space="preserve">Flylead: BNC male to N male </t>
    </r>
    <r>
      <rPr>
        <sz val="9"/>
        <color rgb="FF00B050"/>
        <rFont val="Arial"/>
        <family val="2"/>
      </rPr>
      <t>RG58 1m</t>
    </r>
  </si>
  <si>
    <r>
      <t xml:space="preserve">Flylead: BNC male - N male </t>
    </r>
    <r>
      <rPr>
        <sz val="9"/>
        <color rgb="FF00B050"/>
        <rFont val="Arial"/>
        <family val="2"/>
      </rPr>
      <t>LMR195 1m</t>
    </r>
  </si>
  <si>
    <r>
      <t xml:space="preserve">Flylead: N female bulkhead – SMA male </t>
    </r>
    <r>
      <rPr>
        <sz val="9"/>
        <color rgb="FF00B050"/>
        <rFont val="Arial"/>
        <family val="2"/>
      </rPr>
      <t>LMR 195 1m</t>
    </r>
  </si>
  <si>
    <r>
      <t xml:space="preserve">Flylead: N male – TNC male </t>
    </r>
    <r>
      <rPr>
        <sz val="9"/>
        <color rgb="FF00B050"/>
        <rFont val="Arial"/>
        <family val="2"/>
      </rPr>
      <t>LMR DB 195 1m</t>
    </r>
  </si>
  <si>
    <r>
      <t xml:space="preserve">Flylead: N male – N male </t>
    </r>
    <r>
      <rPr>
        <sz val="9"/>
        <color rgb="FF00B050"/>
        <rFont val="Arial"/>
        <family val="2"/>
      </rPr>
      <t>LMR DB 195 5m</t>
    </r>
  </si>
  <si>
    <r>
      <t xml:space="preserve">Flylead: N female– N male </t>
    </r>
    <r>
      <rPr>
        <sz val="9"/>
        <color rgb="FF00B050"/>
        <rFont val="Arial"/>
        <family val="2"/>
      </rPr>
      <t>LMR400 5m</t>
    </r>
  </si>
  <si>
    <r>
      <t xml:space="preserve">Flylead: N female– N male </t>
    </r>
    <r>
      <rPr>
        <sz val="9"/>
        <color rgb="FF00B050"/>
        <rFont val="Arial"/>
        <family val="2"/>
      </rPr>
      <t>LMR400 2.5m</t>
    </r>
  </si>
  <si>
    <r>
      <t xml:space="preserve">Flylead: N male – N male </t>
    </r>
    <r>
      <rPr>
        <sz val="9"/>
        <color rgb="FF00B050"/>
        <rFont val="Arial"/>
        <family val="2"/>
      </rPr>
      <t>LMR400 5m</t>
    </r>
  </si>
  <si>
    <r>
      <t xml:space="preserve">Tape: insulation black 3M </t>
    </r>
    <r>
      <rPr>
        <sz val="9"/>
        <color rgb="FF00B050"/>
        <rFont val="Arial"/>
        <family val="2"/>
      </rPr>
      <t>14mm</t>
    </r>
  </si>
  <si>
    <r>
      <t xml:space="preserve">Tape: insulation black 3M </t>
    </r>
    <r>
      <rPr>
        <sz val="9"/>
        <color rgb="FF00B050"/>
        <rFont val="Arial"/>
        <family val="2"/>
      </rPr>
      <t>48mm</t>
    </r>
  </si>
  <si>
    <r>
      <t xml:space="preserve">Tape: Butyl </t>
    </r>
    <r>
      <rPr>
        <sz val="9"/>
        <color rgb="FF00B050"/>
        <rFont val="Arial"/>
        <family val="2"/>
      </rPr>
      <t>48mm</t>
    </r>
  </si>
  <si>
    <t>3.10.11</t>
  </si>
  <si>
    <t>3.10.12</t>
  </si>
  <si>
    <t>TOOL:STRAPPING;HAND;WD 75 X LG 150 MM</t>
  </si>
  <si>
    <t>CONNECTOR:TNC MALE LMR400;AL</t>
  </si>
  <si>
    <t>CONNECTOR:TNC MALE FEMALE ADAPTOR;AL</t>
  </si>
  <si>
    <t>CORD COMM:FLYLEAD;CO-AX;LG 1 M;3 MM</t>
  </si>
  <si>
    <t>CABLE COAX:RADIO FREQUENCY;50 OHM;CU;AL</t>
  </si>
  <si>
    <t>TAPE;L25AL0010 : Tape PVC 48mmx10m</t>
  </si>
  <si>
    <t>TAPE;L25AL0000 : Tape Butyl 48mmx5m</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</si>
  <si>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</si>
  <si>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</si>
  <si>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</si>
  <si>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</si>
  <si>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</si>
  <si>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</si>
  <si>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</si>
  <si>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</si>
  <si>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</si>
  <si>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</si>
  <si>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</si>
  <si>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</si>
  <si>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</si>
  <si>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</si>
  <si>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</si>
  <si>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</si>
  <si>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</si>
  <si>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</si>
  <si>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</si>
  <si>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</si>
  <si>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</si>
  <si>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</si>
  <si>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</si>
  <si>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</si>
  <si>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</si>
  <si>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</si>
  <si>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</si>
  <si>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</si>
  <si>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</si>
  <si>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</si>
  <si>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</si>
  <si>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</si>
  <si>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</si>
  <si>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</si>
  <si>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</si>
  <si>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</si>
  <si>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</si>
  <si>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</si>
  <si>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</si>
  <si>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</si>
  <si>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</si>
  <si>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</si>
  <si>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</si>
  <si>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</si>
  <si>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</si>
  <si>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</si>
  <si>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</si>
  <si>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</si>
  <si>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</si>
  <si>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</si>
  <si>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</si>
  <si>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</si>
  <si>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</si>
  <si>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</si>
  <si>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</si>
  <si>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</si>
  <si>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</si>
  <si>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</si>
  <si>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</si>
  <si>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</si>
  <si>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</si>
  <si>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</si>
  <si>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</si>
  <si>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</si>
  <si>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</si>
  <si>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</si>
  <si>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</si>
  <si>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</si>
  <si>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</si>
  <si>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</si>
  <si>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</si>
  <si>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</si>
  <si>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</si>
  <si>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</si>
  <si>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</si>
  <si>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</si>
  <si>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</si>
  <si>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</si>
  <si>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</si>
  <si>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</si>
  <si>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</si>
  <si>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</si>
  <si>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</si>
  <si>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</si>
  <si>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</si>
  <si>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</si>
  <si>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</si>
  <si>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</si>
  <si>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</si>
  <si>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</si>
  <si>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</si>
  <si>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</si>
  <si>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</si>
  <si>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</si>
  <si>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</si>
  <si>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</si>
  <si>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</si>
  <si>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</si>
  <si>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</si>
  <si>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</si>
  <si>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</si>
  <si>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</si>
  <si>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</si>
  <si>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</si>
  <si>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</si>
  <si>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</si>
  <si>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</si>
  <si>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</si>
  <si>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</si>
  <si>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</si>
  <si>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</si>
  <si>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</si>
  <si>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</si>
  <si>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</si>
  <si>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</si>
  <si>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</si>
  <si>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</si>
  <si>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</si>
  <si>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</si>
  <si>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</si>
  <si>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</si>
  <si>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</si>
  <si>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m</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</si>
  <si>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</si>
  <si>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</si>
  <si>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</si>
  <si>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</si>
  <si>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</si>
  <si>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</si>
  <si>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</si>
  <si>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</si>
  <si>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</si>
  <si>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</si>
  <si>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</si>
  <si>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</si>
  <si>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</si>
  <si>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</si>
  <si>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 </t>
  </si>
  <si>
    <t>Enquiry No.</t>
  </si>
  <si>
    <t>Package Name:</t>
  </si>
  <si>
    <t>Tenderer's Name:</t>
  </si>
  <si>
    <t>Category of Offer:</t>
  </si>
  <si>
    <t xml:space="preserve">5.1.0 PREAMBLE TO PRICE SCHEDULE </t>
  </si>
  <si>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supplier for this price list.</t>
    </r>
    <r>
      <rPr>
        <sz val="12"/>
        <rFont val="Arial"/>
        <family val="2"/>
      </rPr>
      <t>The units quantities herein are estimates only and are non-committal.  No alternative offers are accepted.</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</si>
  <si>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</si>
  <si>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</si>
  <si>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</si>
  <si>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</si>
  <si>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</si>
  <si>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</si>
  <si>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</si>
  <si>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</si>
  <si>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t>Only Light Green highlighted cells are to be inputted by the Tenderer.</t>
  </si>
  <si>
    <t>There will be no inputting in Grey highlighted cells.</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</si>
  <si>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</si>
  <si>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</si>
  <si>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</si>
  <si>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</si>
  <si>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</si>
  <si>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</si>
  <si>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</si>
  <si>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</si>
  <si>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</si>
  <si>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</si>
  <si>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</si>
  <si>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</si>
  <si>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</si>
  <si>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</si>
  <si>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</si>
  <si>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</si>
  <si>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</si>
  <si>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</si>
  <si>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</si>
  <si>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</si>
  <si>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</si>
  <si>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</si>
  <si>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</si>
  <si>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</si>
  <si>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</si>
  <si>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</si>
  <si>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</si>
  <si>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</si>
  <si>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</si>
  <si>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</si>
  <si>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</si>
  <si>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</si>
  <si>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</si>
  <si>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</si>
  <si>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</si>
  <si>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</si>
  <si>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</si>
  <si>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</si>
  <si>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</si>
  <si>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</si>
  <si>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</si>
  <si>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</si>
  <si>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</si>
  <si>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</si>
  <si>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</si>
  <si>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</si>
  <si>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</si>
  <si>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</si>
  <si>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</si>
  <si>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</si>
  <si>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</si>
  <si>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</si>
  <si>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</si>
  <si>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</si>
  <si>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</si>
  <si>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</si>
  <si>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</si>
  <si>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</si>
  <si>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</si>
  <si>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</si>
  <si>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</si>
  <si>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</si>
  <si>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</si>
  <si>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</si>
  <si>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</si>
  <si>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</si>
  <si>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</si>
  <si>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</si>
  <si>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</si>
  <si>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</si>
  <si>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</si>
  <si>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</si>
  <si>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</si>
  <si>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</si>
  <si>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</si>
  <si>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</si>
  <si>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</si>
  <si>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</si>
  <si>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</si>
  <si>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</si>
  <si>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</si>
  <si>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</si>
  <si>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</si>
  <si>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</si>
  <si>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</si>
  <si>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</si>
  <si>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</si>
  <si>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</si>
  <si>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</si>
  <si>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</si>
  <si>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</si>
  <si>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</si>
  <si>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</si>
  <si>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</si>
  <si>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</si>
  <si>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</si>
  <si>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</si>
  <si>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</si>
  <si>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</si>
  <si>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</si>
  <si>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</si>
  <si>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</si>
  <si>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</si>
  <si>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</si>
  <si>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</si>
  <si>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</si>
  <si>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</si>
  <si>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</si>
  <si>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</si>
  <si>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</si>
  <si>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</si>
  <si>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</si>
  <si>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</si>
  <si>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</si>
  <si>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</si>
  <si>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</si>
  <si>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</si>
  <si>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</si>
  <si>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</si>
  <si>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</si>
  <si>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</si>
  <si>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</si>
  <si>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</si>
  <si>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</si>
  <si>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</si>
  <si>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</si>
  <si>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</si>
  <si>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5.1.3 Summary </t>
  </si>
  <si>
    <t>Manual input required</t>
  </si>
  <si>
    <t>All prices in ZAR</t>
  </si>
  <si>
    <t>Table No.</t>
  </si>
  <si>
    <t>Section Description</t>
  </si>
  <si>
    <t xml:space="preserve">Total Tendered Value </t>
  </si>
  <si>
    <t>TOTAL PRICE EXCLUDING VAT</t>
  </si>
  <si>
    <t>Must agree with Price (Excl. VAT) on Tender Cover Page</t>
  </si>
  <si>
    <t>SOUTH AFRICAN VAT - ON IMPORTED GOODS</t>
  </si>
  <si>
    <t>TOTAL PRICES INCLUDING VAT</t>
  </si>
  <si>
    <t>Must agree with Price (Incl. VAT) on Tender Cover Page</t>
  </si>
  <si>
    <t>5.1.4 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</si>
  <si>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</si>
  <si>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</si>
  <si>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</si>
  <si>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</si>
  <si>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</si>
  <si>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</si>
  <si>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</si>
  <si>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</si>
  <si>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</si>
  <si>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</si>
  <si>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</si>
  <si>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</si>
  <si>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</si>
  <si>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</si>
  <si>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</si>
  <si>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</si>
  <si>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</si>
  <si>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</si>
  <si>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</si>
  <si>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</si>
  <si>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</si>
  <si>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ZAR</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</si>
  <si>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</si>
  <si>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</si>
  <si>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</si>
  <si>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</si>
  <si>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</si>
  <si>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</si>
  <si>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</si>
  <si>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</si>
  <si>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</si>
  <si>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</si>
  <si>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</si>
  <si>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</si>
  <si>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</si>
  <si>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</si>
  <si>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</si>
  <si>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</si>
  <si>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</si>
  <si>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</si>
  <si>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</si>
  <si>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</si>
  <si>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</si>
  <si>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</si>
  <si>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</si>
  <si>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</si>
  <si>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</si>
  <si>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</si>
  <si>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Supply and delivery of RF cables and connectors on an as and when required basis for a period of five (5) years</t>
  </si>
  <si>
    <t>NTCSA System Operator - Telecommunications</t>
  </si>
  <si>
    <t>Category of Offer ( Main Offer Only):</t>
  </si>
  <si>
    <t>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</si>
  <si>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</si>
  <si>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</si>
  <si>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</si>
  <si>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</si>
  <si>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</si>
  <si>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</si>
  <si>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</si>
  <si>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this price list and.</t>
    </r>
    <r>
      <rPr>
        <sz val="12"/>
        <rFont val="Arial"/>
        <family val="2"/>
      </rPr>
      <t>This contract is an "as and when" required contract. The units quantities herein are estimates only and are non-committal.</t>
    </r>
  </si>
  <si>
    <t>Tender Cover Sheet</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</si>
  <si>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</si>
  <si>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5.1.0 Preamble</t>
  </si>
  <si>
    <t>This sheet provides general guidelines for this section.</t>
  </si>
  <si>
    <t>5.1.1 Pricing</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</si>
  <si>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</si>
  <si>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t>5.1.2 CPA Formulae</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</si>
  <si>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Eskom to form part of any CPA formulae.</t>
    </r>
  </si>
  <si>
    <t>Conventions used in this workbook</t>
  </si>
  <si>
    <t>The following conventions have been used in this workbook to facilitate its accurate use:</t>
  </si>
  <si>
    <t>Unit of measure</t>
  </si>
  <si>
    <t>Estimated Quantities</t>
  </si>
  <si>
    <t>Tendered Rates (ZAR)</t>
  </si>
  <si>
    <t>Total Tendered Value (ZAR)</t>
  </si>
  <si>
    <t>Description 2</t>
  </si>
  <si>
    <t>Description 1</t>
  </si>
  <si>
    <t>Spec Clause</t>
  </si>
  <si>
    <t>CPA</t>
  </si>
  <si>
    <t>CPA Formula No.
(See Sheet 5.1.2)</t>
  </si>
  <si>
    <t>CPA Description
(See Sheet 5.1.2)</t>
  </si>
  <si>
    <t>Item No.</t>
  </si>
  <si>
    <t xml:space="preserve">Dropdown </t>
  </si>
  <si>
    <t>each</t>
  </si>
  <si>
    <t>NTCSA Telecommunications</t>
  </si>
  <si>
    <t>E2438NTCSAMWPR</t>
  </si>
  <si>
    <t>ANNEXURE K</t>
  </si>
  <si>
    <t>supply and delivery of RF cables and connectors on an as and when required basis for a period of five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</si>
</sst>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R&quot;\ #,##0.00"/>
    <numFmt numFmtId="165" formatCode="&quot;R&quot;#,##0.00"/>
    <numFmt numFmtId="166" formatCode="###\ ###\ ##0\ \ &quot;RAND&quot;;\-###\ ###\ ##0\ &quot;RAND&quot;"/>
    <numFmt numFmtId="167" formatCode="&quot;R&quot;\ #,##0.000000"/>
    <numFmt numFmtId="168" formatCode="_(* #,##0.00_);_(* \(#,##0.00\);_(* &quot;-&quot;??_);_(@_)"/>
    <numFmt numFmtId="169" formatCode="_(* #,##0.0000_);_(* \(#,##0.0000\);_(* &quot;-&quot;??_);_(@_)"/>
    <numFmt numFmtId="170" formatCode="#,##0.000"/>
    <numFmt numFmtId="171" formatCode="0."/>
    <numFmt numFmtId="172" formatCode="[$-409]mmm\-yy;@"/>
    <numFmt numFmtId="173" formatCode="mmm\-yyyy"/>
    <numFmt numFmtId="174" formatCode="_ * #,##0.00_ ;_ * \-#,##0.00_ ;_ * &quot;-&quot;??_ ;_ @_ "/>
    <numFmt numFmtId="175" formatCode="dd\-mmmm\-yyyy"/>
  </numFmts>
  <fonts count="43" x14ac:knownFonts="1">
    <font>
      <sz val="11"/>
      <color theme="1"/>
      <name val="Calibri"/>
      <family val="2"/>
      <scheme val="minor"/>
    </font>
    <font>
      <sz val="9"/>
      <color theme="1"/>
      <name val="Arial"/>
      <family val="2"/>
    </font>
    <font>
      <b/>
      <sz val="9"/>
      <color theme="1"/>
      <name val="Arial"/>
      <family val="2"/>
    </font>
    <font>
      <sz val="9"/>
      <color rgb="FF00B050"/>
      <name val="Arial"/>
      <family val="2"/>
    </font>
    <font>
      <sz val="11"/>
      <color theme="1"/>
      <name val="Arial"/>
      <family val="2"/>
    </font>
    <font>
      <b/>
      <sz val="10"/>
      <color rgb="FFFF0000"/>
      <name val="Arial"/>
      <family val="2"/>
    </font>
    <font>
      <b/>
      <u/>
      <sz val="11"/>
      <color theme="1"/>
      <name val="Arial"/>
      <family val="2"/>
    </font>
    <font>
      <b/>
      <sz val="12"/>
      <color theme="1"/>
      <name val="Arial"/>
      <family val="2"/>
    </font>
    <font>
      <b/>
      <sz val="11"/>
      <name val="Arial"/>
      <family val="2"/>
    </font>
    <font>
      <sz val="10"/>
      <name val="Arial"/>
      <family val="2"/>
    </font>
    <font>
      <sz val="26"/>
      <name val="Arial"/>
      <family val="2"/>
    </font>
    <font>
      <b/>
      <sz val="20"/>
      <name val="Arial"/>
      <family val="2"/>
    </font>
    <font>
      <b/>
      <sz val="14"/>
      <name val="Arial"/>
      <family val="2"/>
    </font>
    <font>
      <b/>
      <sz val="14"/>
      <color indexed="8"/>
      <name val="Arial"/>
      <family val="2"/>
    </font>
    <font>
      <b/>
      <sz val="10"/>
      <name val="Arial"/>
      <family val="2"/>
    </font>
    <font>
      <b/>
      <u/>
      <sz val="16"/>
      <name val="Arial"/>
      <family val="2"/>
    </font>
    <font>
      <b/>
      <sz val="14"/>
      <color indexed="10"/>
      <name val="Arial"/>
      <family val="2"/>
    </font>
    <font>
      <sz val="14"/>
      <name val="Arial"/>
      <family val="2"/>
    </font>
    <font>
      <b/>
      <u/>
      <sz val="14"/>
      <color indexed="10"/>
      <name val="Arial"/>
      <family val="2"/>
    </font>
    <font>
      <b/>
      <sz val="12"/>
      <name val="Arial"/>
      <family val="2"/>
    </font>
    <font>
      <b/>
      <sz val="10"/>
      <color indexed="10"/>
      <name val="Arial"/>
      <family val="2"/>
    </font>
    <font>
      <sz val="12"/>
      <name val="Arial"/>
      <family val="2"/>
    </font>
    <font>
      <sz val="12"/>
      <color indexed="12"/>
      <name val="Arial"/>
      <family val="2"/>
    </font>
    <font>
      <sz val="12"/>
      <color indexed="17"/>
      <name val="Arial"/>
      <family val="2"/>
    </font>
    <font>
      <sz val="12"/>
      <color indexed="10"/>
      <name val="Arial"/>
      <family val="2"/>
    </font>
    <font>
      <sz val="12"/>
      <color rgb="FFFF0000"/>
      <name val="Arial"/>
      <family val="2"/>
    </font>
    <font>
      <i/>
      <sz val="14"/>
      <name val="Arial"/>
      <family val="2"/>
    </font>
    <font>
      <sz val="10"/>
      <color indexed="10"/>
      <name val="Arial"/>
      <family val="2"/>
    </font>
    <font>
      <sz val="11"/>
      <name val="Arial"/>
      <family val="2"/>
    </font>
    <font>
      <b/>
      <sz val="12"/>
      <color indexed="10"/>
      <name val="Arial"/>
      <family val="2"/>
    </font>
    <font>
      <b/>
      <sz val="9"/>
      <name val="Arial"/>
      <family val="2"/>
    </font>
    <font>
      <sz val="9"/>
      <name val="Arial"/>
      <family val="2"/>
    </font>
    <font>
      <sz val="9"/>
      <color indexed="10"/>
      <name val="Arial"/>
      <family val="2"/>
    </font>
    <font>
      <b/>
      <sz val="10"/>
      <color indexed="8"/>
      <name val="Arial"/>
      <family val="2"/>
    </font>
    <font>
      <b/>
      <sz val="16"/>
      <name val="Arial"/>
      <family val="2"/>
    </font>
    <font>
      <sz val="16"/>
      <name val="Arial"/>
      <family val="2"/>
    </font>
    <font>
      <b/>
      <sz val="16"/>
      <color indexed="10"/>
      <name val="Arial"/>
      <family val="2"/>
    </font>
    <font>
      <sz val="16"/>
      <color indexed="10"/>
      <name val="Arial"/>
      <family val="2"/>
    </font>
    <font>
      <u/>
      <sz val="10"/>
      <color theme="10"/>
      <name val="Arial"/>
      <family val="2"/>
    </font>
    <font>
      <u/>
      <sz val="12"/>
      <color indexed="12"/>
      <name val="Arial"/>
      <family val="2"/>
    </font>
    <font>
      <b/>
      <sz val="12"/>
      <color indexed="60"/>
      <name val="Arial"/>
      <family val="2"/>
    </font>
    <font>
      <b/>
      <sz val="10"/>
      <color indexed="9"/>
      <name val="Arial"/>
      <family val="2"/>
    </font>
    <font>
      <b/>
      <sz val="9"/>
      <color indexed="9"/>
      <name val="Arial"/>
      <family val="2"/>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2"/>
        <bgColor indexed="64"/>
      </patternFill>
    </fill>
    <fill>
      <patternFill patternType="solid">
        <fgColor indexed="55"/>
        <bgColor indexed="64"/>
      </patternFill>
    </fill>
    <fill>
      <patternFill patternType="solid">
        <fgColor theme="0" tint="-0.14999847407452621"/>
        <bgColor indexed="64"/>
      </patternFill>
    </fill>
    <fill>
      <patternFill patternType="solid">
        <fgColor indexed="50"/>
        <bgColor indexed="64"/>
      </patternFill>
    </fill>
    <fill>
      <patternFill patternType="solid">
        <fgColor indexed="9"/>
        <bgColor indexed="64"/>
      </patternFill>
    </fill>
    <fill>
      <patternFill patternType="solid">
        <fgColor indexed="51"/>
        <bgColor indexed="64"/>
      </patternFill>
    </fill>
    <fill>
      <patternFill patternType="solid">
        <fgColor indexed="10"/>
        <bgColor indexed="64"/>
      </patternFill>
    </fill>
    <fill>
      <patternFill patternType="solid">
        <fgColor indexed="8"/>
        <bgColor indexed="64"/>
      </patternFill>
    </fill>
    <fill>
      <patternFill patternType="solid">
        <fgColor indexed="22"/>
        <bgColor indexed="64"/>
      </patternFill>
    </fill>
    <fill>
      <patternFill patternType="solid">
        <fgColor indexed="56"/>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hair">
        <color auto="1"/>
      </top>
      <bottom style="hair">
        <color auto="1"/>
      </bottom>
      <diagonal/>
    </border>
    <border>
      <left/>
      <right style="thin">
        <color auto="1"/>
      </right>
      <top style="hair">
        <color auto="1"/>
      </top>
      <bottom style="medium">
        <color auto="1"/>
      </bottom>
      <diagonal/>
    </border>
    <border>
      <left style="medium">
        <color auto="1"/>
      </left>
      <right style="thin">
        <color auto="1"/>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auto="1"/>
      </left>
      <right style="thin">
        <color indexed="64"/>
      </right>
      <top style="thin">
        <color auto="1"/>
      </top>
      <bottom style="hair">
        <color auto="1"/>
      </bottom>
      <diagonal/>
    </border>
    <border>
      <left style="thin">
        <color indexed="64"/>
      </left>
      <right style="medium">
        <color auto="1"/>
      </right>
      <top style="thin">
        <color auto="1"/>
      </top>
      <bottom style="hair">
        <color auto="1"/>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12">
    <xf numFmtId="0" fontId="0" fillId="0" borderId="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38" fillId="0" borderId="0" applyNumberFormat="0" applyFill="0" applyBorder="0" applyAlignment="0" applyProtection="0"/>
    <xf numFmtId="0" fontId="9" fillId="0" borderId="0"/>
    <xf numFmtId="0" fontId="4" fillId="0" borderId="0"/>
    <xf numFmtId="0" fontId="9" fillId="0" borderId="0"/>
  </cellStyleXfs>
  <cellXfs count="394">
    <xf numFmtId="0" fontId="0" fillId="0" borderId="0" xfId="0"/>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xf numFmtId="0" fontId="1" fillId="0" borderId="2" xfId="0" applyFont="1" applyBorder="1"/>
    <xf numFmtId="0" fontId="1" fillId="0" borderId="0" xfId="0" applyFont="1" applyAlignment="1">
      <alignment vertical="center"/>
    </xf>
    <xf numFmtId="0" fontId="1" fillId="0" borderId="0" xfId="0" applyFont="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xf>
    <xf numFmtId="0" fontId="1" fillId="0" borderId="4" xfId="0" applyFont="1" applyBorder="1" applyAlignment="1">
      <alignment horizontal="left" vertical="center"/>
    </xf>
    <xf numFmtId="1" fontId="1" fillId="0" borderId="0" xfId="0" applyNumberFormat="1" applyFont="1" applyAlignment="1">
      <alignment horizontal="left" vertical="center"/>
    </xf>
    <xf numFmtId="1" fontId="1" fillId="0" borderId="4" xfId="0" applyNumberFormat="1" applyFont="1" applyBorder="1" applyAlignment="1">
      <alignment horizontal="left" vertical="center"/>
    </xf>
    <xf numFmtId="164" fontId="1" fillId="0" borderId="4" xfId="0" applyNumberFormat="1" applyFont="1" applyBorder="1" applyAlignment="1">
      <alignment horizontal="left" vertical="center"/>
    </xf>
    <xf numFmtId="165" fontId="1" fillId="0" borderId="5" xfId="0" applyNumberFormat="1" applyFont="1" applyBorder="1" applyAlignment="1">
      <alignment horizontal="left" vertical="center"/>
    </xf>
    <xf numFmtId="164" fontId="1" fillId="0" borderId="6" xfId="0" applyNumberFormat="1" applyFont="1" applyBorder="1" applyAlignment="1">
      <alignment horizontal="left" vertical="center"/>
    </xf>
    <xf numFmtId="1" fontId="1" fillId="0" borderId="6" xfId="0" applyNumberFormat="1" applyFont="1" applyBorder="1" applyAlignment="1">
      <alignment horizontal="left" vertical="center"/>
    </xf>
    <xf numFmtId="165" fontId="1" fillId="0" borderId="7" xfId="0" applyNumberFormat="1" applyFont="1" applyBorder="1" applyAlignment="1">
      <alignment horizontal="left" vertical="center"/>
    </xf>
    <xf numFmtId="165" fontId="1" fillId="0" borderId="0" xfId="0" applyNumberFormat="1" applyFont="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pplyAlignment="1">
      <alignment horizontal="left" vertical="center"/>
    </xf>
    <xf numFmtId="0" fontId="1" fillId="0" borderId="13" xfId="0" applyFont="1" applyBorder="1" applyAlignment="1">
      <alignment vertical="center" wrapText="1"/>
    </xf>
    <xf numFmtId="1" fontId="1" fillId="0" borderId="13" xfId="0" applyNumberFormat="1"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vertical="center"/>
    </xf>
    <xf numFmtId="0" fontId="1" fillId="0" borderId="16" xfId="0" applyFont="1" applyBorder="1" applyAlignment="1">
      <alignment horizontal="left" vertical="center"/>
    </xf>
    <xf numFmtId="0" fontId="1" fillId="0" borderId="16" xfId="0" applyFont="1" applyBorder="1" applyAlignment="1">
      <alignment horizontal="left" vertical="center" wrapText="1"/>
    </xf>
    <xf numFmtId="1" fontId="1" fillId="0" borderId="16" xfId="0" applyNumberFormat="1" applyFont="1" applyBorder="1" applyAlignment="1">
      <alignment horizontal="left" vertical="center"/>
    </xf>
    <xf numFmtId="165" fontId="5" fillId="0" borderId="1" xfId="0" applyNumberFormat="1" applyFont="1" applyBorder="1" applyAlignment="1">
      <alignment horizontal="left" vertical="center"/>
    </xf>
    <xf numFmtId="0" fontId="1" fillId="3" borderId="4" xfId="0" applyFont="1" applyFill="1" applyBorder="1" applyAlignment="1">
      <alignment horizontal="left" vertical="center"/>
    </xf>
    <xf numFmtId="0" fontId="1" fillId="3" borderId="4" xfId="0" applyFont="1" applyFill="1" applyBorder="1" applyAlignment="1">
      <alignment vertical="center" wrapText="1"/>
    </xf>
    <xf numFmtId="164" fontId="1" fillId="3" borderId="4" xfId="0" applyNumberFormat="1" applyFont="1" applyFill="1" applyBorder="1" applyAlignment="1">
      <alignment horizontal="left" vertical="center"/>
    </xf>
    <xf numFmtId="1" fontId="1" fillId="3" borderId="4" xfId="0" applyNumberFormat="1" applyFont="1" applyFill="1" applyBorder="1" applyAlignment="1">
      <alignment horizontal="left" vertical="center"/>
    </xf>
    <xf numFmtId="165" fontId="2" fillId="3" borderId="5" xfId="0" applyNumberFormat="1" applyFont="1" applyFill="1" applyBorder="1" applyAlignment="1">
      <alignment horizontal="left" vertical="center"/>
    </xf>
    <xf numFmtId="0" fontId="1" fillId="0" borderId="3" xfId="0" quotePrefix="1" applyFont="1" applyBorder="1" applyAlignment="1">
      <alignment horizontal="left" vertical="center"/>
    </xf>
    <xf numFmtId="0" fontId="7" fillId="0" borderId="0" xfId="0" applyFont="1" applyAlignment="1">
      <alignment horizontal="left" vertical="center"/>
    </xf>
    <xf numFmtId="0" fontId="9" fillId="0" borderId="19" xfId="1" applyBorder="1" applyAlignment="1">
      <alignment vertical="center"/>
    </xf>
    <xf numFmtId="0" fontId="9" fillId="0" borderId="34" xfId="1" applyBorder="1" applyAlignment="1">
      <alignment vertical="center"/>
    </xf>
    <xf numFmtId="0" fontId="9" fillId="0" borderId="35" xfId="1" applyBorder="1" applyAlignment="1">
      <alignment vertical="center"/>
    </xf>
    <xf numFmtId="0" fontId="9" fillId="0" borderId="0" xfId="1" applyAlignment="1">
      <alignment vertical="center"/>
    </xf>
    <xf numFmtId="0" fontId="9" fillId="0" borderId="23" xfId="1" applyBorder="1" applyAlignment="1">
      <alignment vertical="center"/>
    </xf>
    <xf numFmtId="0" fontId="9" fillId="0" borderId="36" xfId="1" applyBorder="1" applyAlignment="1">
      <alignment vertical="center"/>
    </xf>
    <xf numFmtId="0" fontId="9" fillId="0" borderId="0" xfId="1" applyAlignment="1">
      <alignment horizontal="center" vertical="center"/>
    </xf>
    <xf numFmtId="0" fontId="10" fillId="0" borderId="0" xfId="1" applyFont="1" applyAlignment="1">
      <alignment horizontal="centerContinuous" vertical="center"/>
    </xf>
    <xf numFmtId="0" fontId="11" fillId="0" borderId="0" xfId="1" applyFont="1" applyAlignment="1">
      <alignment horizontal="centerContinuous" vertical="center"/>
    </xf>
    <xf numFmtId="0" fontId="12"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vertical="center"/>
    </xf>
    <xf numFmtId="0" fontId="12" fillId="0" borderId="26" xfId="1" applyFont="1" applyBorder="1" applyAlignment="1">
      <alignment horizontal="left" vertical="center" wrapText="1"/>
    </xf>
    <xf numFmtId="0" fontId="15" fillId="0" borderId="0" xfId="1" applyFont="1" applyAlignment="1">
      <alignment horizontal="centerContinuous" vertical="center"/>
    </xf>
    <xf numFmtId="0" fontId="16" fillId="4" borderId="0" xfId="1" applyFont="1" applyFill="1" applyAlignment="1">
      <alignment vertical="center"/>
    </xf>
    <xf numFmtId="0" fontId="17" fillId="0" borderId="0" xfId="1" applyFont="1" applyAlignment="1">
      <alignment vertical="center"/>
    </xf>
    <xf numFmtId="0" fontId="15" fillId="0" borderId="0" xfId="1" applyFont="1" applyAlignment="1">
      <alignment vertical="center"/>
    </xf>
    <xf numFmtId="0" fontId="12" fillId="0" borderId="0" xfId="1" applyFont="1" applyAlignment="1">
      <alignment horizontal="left" vertical="center" wrapText="1"/>
    </xf>
    <xf numFmtId="0" fontId="12" fillId="0" borderId="0" xfId="1" applyFont="1" applyAlignment="1">
      <alignment horizontal="center" vertical="center"/>
    </xf>
    <xf numFmtId="166" fontId="18" fillId="0" borderId="0" xfId="1" applyNumberFormat="1" applyFont="1" applyAlignment="1">
      <alignment horizontal="right" vertical="center"/>
    </xf>
    <xf numFmtId="0" fontId="19" fillId="0" borderId="0" xfId="1" applyFont="1" applyAlignment="1">
      <alignment vertical="top"/>
    </xf>
    <xf numFmtId="0" fontId="20" fillId="0" borderId="0" xfId="1" applyFont="1" applyAlignment="1">
      <alignment horizontal="justify" vertical="center"/>
    </xf>
    <xf numFmtId="166" fontId="18" fillId="4" borderId="0" xfId="1" applyNumberFormat="1" applyFont="1" applyFill="1" applyAlignment="1">
      <alignment horizontal="left" vertical="center"/>
    </xf>
    <xf numFmtId="0" fontId="14" fillId="0" borderId="0" xfId="1" applyFont="1" applyAlignment="1">
      <alignment horizontal="left" vertical="center"/>
    </xf>
    <xf numFmtId="0" fontId="19" fillId="0" borderId="0" xfId="1" applyFont="1" applyAlignment="1">
      <alignment vertical="center"/>
    </xf>
    <xf numFmtId="0" fontId="12" fillId="0" borderId="0" xfId="1" applyFont="1" applyAlignment="1">
      <alignment vertical="center"/>
    </xf>
    <xf numFmtId="14" fontId="16" fillId="4" borderId="0" xfId="1" applyNumberFormat="1" applyFont="1" applyFill="1" applyAlignment="1">
      <alignment horizontal="left" vertical="center"/>
    </xf>
    <xf numFmtId="14" fontId="16" fillId="0" borderId="0" xfId="1" applyNumberFormat="1" applyFont="1" applyAlignment="1">
      <alignment horizontal="left" vertical="center"/>
    </xf>
    <xf numFmtId="0" fontId="12" fillId="0" borderId="0" xfId="1" applyFont="1" applyAlignment="1">
      <alignment vertical="center" wrapText="1"/>
    </xf>
    <xf numFmtId="0" fontId="16" fillId="0" borderId="0" xfId="1" applyFont="1" applyAlignment="1">
      <alignment vertical="center"/>
    </xf>
    <xf numFmtId="0" fontId="9" fillId="0" borderId="37" xfId="1" applyBorder="1" applyAlignment="1">
      <alignment vertical="center"/>
    </xf>
    <xf numFmtId="0" fontId="9" fillId="0" borderId="38" xfId="1" applyBorder="1" applyAlignment="1">
      <alignment vertical="center"/>
    </xf>
    <xf numFmtId="0" fontId="16" fillId="0" borderId="38" xfId="1" applyFont="1" applyBorder="1" applyAlignment="1">
      <alignment horizontal="left" vertical="center"/>
    </xf>
    <xf numFmtId="0" fontId="9" fillId="0" borderId="39" xfId="1" applyBorder="1" applyAlignment="1">
      <alignment vertical="center"/>
    </xf>
    <xf numFmtId="0" fontId="16" fillId="0" borderId="0" xfId="1" applyFont="1" applyAlignment="1">
      <alignment horizontal="left" vertical="center"/>
    </xf>
    <xf numFmtId="0" fontId="19" fillId="0" borderId="26" xfId="1" applyFont="1" applyBorder="1" applyAlignment="1">
      <alignment horizontal="left" vertical="center"/>
    </xf>
    <xf numFmtId="0" fontId="21" fillId="0" borderId="0" xfId="1" applyFont="1" applyAlignment="1">
      <alignment vertical="center"/>
    </xf>
    <xf numFmtId="0" fontId="22" fillId="0" borderId="0" xfId="1" applyFont="1" applyAlignment="1">
      <alignment vertical="center"/>
    </xf>
    <xf numFmtId="167" fontId="23" fillId="0" borderId="0" xfId="1" applyNumberFormat="1" applyFont="1" applyAlignment="1">
      <alignment vertical="center" wrapText="1"/>
    </xf>
    <xf numFmtId="0" fontId="22" fillId="0" borderId="0" xfId="1" applyFont="1" applyAlignment="1">
      <alignment horizontal="center" vertical="center"/>
    </xf>
    <xf numFmtId="0" fontId="24" fillId="0" borderId="0" xfId="1" applyFont="1" applyAlignment="1">
      <alignment vertical="center"/>
    </xf>
    <xf numFmtId="39" fontId="24" fillId="0" borderId="0" xfId="1" applyNumberFormat="1" applyFont="1" applyAlignment="1">
      <alignment vertical="center"/>
    </xf>
    <xf numFmtId="0" fontId="23" fillId="0" borderId="0" xfId="1" applyFont="1" applyAlignment="1">
      <alignment vertical="center"/>
    </xf>
    <xf numFmtId="0" fontId="19" fillId="0" borderId="26" xfId="1" applyFont="1" applyBorder="1" applyAlignment="1">
      <alignment horizontal="left" vertical="center" wrapText="1"/>
    </xf>
    <xf numFmtId="10" fontId="21" fillId="0" borderId="0" xfId="1" applyNumberFormat="1" applyFont="1" applyAlignment="1">
      <alignment vertical="center"/>
    </xf>
    <xf numFmtId="10" fontId="22" fillId="0" borderId="0" xfId="1" applyNumberFormat="1" applyFont="1" applyAlignment="1">
      <alignment vertical="center"/>
    </xf>
    <xf numFmtId="169" fontId="23" fillId="0" borderId="0" xfId="2" applyNumberFormat="1" applyFont="1" applyFill="1" applyBorder="1" applyAlignment="1">
      <alignment vertical="center"/>
    </xf>
    <xf numFmtId="0" fontId="21" fillId="0" borderId="0" xfId="1" applyFont="1" applyAlignment="1">
      <alignment horizontal="left" vertical="top"/>
    </xf>
    <xf numFmtId="0" fontId="19" fillId="0" borderId="0" xfId="1" applyFont="1" applyAlignment="1">
      <alignment horizontal="left" vertical="center"/>
    </xf>
    <xf numFmtId="0" fontId="9" fillId="0" borderId="0" xfId="1" applyAlignment="1">
      <alignment horizontal="left" vertical="top"/>
    </xf>
    <xf numFmtId="0" fontId="9" fillId="0" borderId="0" xfId="1" applyAlignment="1">
      <alignment horizontal="left" vertical="center"/>
    </xf>
    <xf numFmtId="0" fontId="8" fillId="0" borderId="0" xfId="1" applyFont="1" applyAlignment="1">
      <alignment horizontal="left" vertical="center"/>
    </xf>
    <xf numFmtId="0" fontId="21" fillId="0" borderId="1" xfId="1" applyFont="1" applyBorder="1" applyAlignment="1">
      <alignment vertical="top"/>
    </xf>
    <xf numFmtId="0" fontId="9" fillId="0" borderId="0" xfId="1" applyAlignment="1">
      <alignment vertical="top"/>
    </xf>
    <xf numFmtId="0" fontId="19" fillId="0" borderId="0" xfId="1" applyFont="1" applyAlignment="1">
      <alignment horizontal="justify" vertical="top"/>
    </xf>
    <xf numFmtId="0" fontId="19" fillId="0" borderId="0" xfId="1" applyFont="1" applyAlignment="1">
      <alignment vertical="center" wrapText="1"/>
    </xf>
    <xf numFmtId="0" fontId="9" fillId="0" borderId="0" xfId="1" applyAlignment="1">
      <alignment vertical="center" wrapText="1" shrinkToFit="1"/>
    </xf>
    <xf numFmtId="0" fontId="14" fillId="0" borderId="0" xfId="1" applyFont="1" applyAlignment="1">
      <alignment vertical="center" wrapText="1"/>
    </xf>
    <xf numFmtId="0" fontId="14" fillId="5" borderId="1" xfId="1" applyFont="1" applyFill="1" applyBorder="1" applyAlignment="1">
      <alignment vertical="center" wrapText="1"/>
    </xf>
    <xf numFmtId="0" fontId="19" fillId="5" borderId="2" xfId="1" applyFont="1" applyFill="1" applyBorder="1" applyAlignment="1">
      <alignment horizontal="center" vertical="center" wrapText="1"/>
    </xf>
    <xf numFmtId="0" fontId="19" fillId="5" borderId="16" xfId="1" applyFont="1" applyFill="1" applyBorder="1" applyAlignment="1">
      <alignment vertical="center"/>
    </xf>
    <xf numFmtId="0" fontId="19" fillId="5" borderId="2" xfId="1" applyFont="1" applyFill="1" applyBorder="1" applyAlignment="1">
      <alignment vertical="center"/>
    </xf>
    <xf numFmtId="0" fontId="9" fillId="0" borderId="40" xfId="1" applyBorder="1" applyAlignment="1">
      <alignment vertical="center" wrapText="1"/>
    </xf>
    <xf numFmtId="0" fontId="21" fillId="0" borderId="41" xfId="1" applyFont="1" applyBorder="1" applyAlignment="1">
      <alignment horizontal="center" vertical="center"/>
    </xf>
    <xf numFmtId="0" fontId="19" fillId="0" borderId="41" xfId="1" applyFont="1" applyBorder="1" applyAlignment="1">
      <alignment vertical="center"/>
    </xf>
    <xf numFmtId="0" fontId="9" fillId="0" borderId="22" xfId="1" applyBorder="1" applyAlignment="1">
      <alignment vertical="center" wrapText="1"/>
    </xf>
    <xf numFmtId="0" fontId="28" fillId="0" borderId="43" xfId="1" applyFont="1" applyBorder="1" applyAlignment="1">
      <alignment horizontal="center" vertical="center"/>
    </xf>
    <xf numFmtId="0" fontId="9" fillId="0" borderId="45" xfId="1" applyBorder="1" applyAlignment="1">
      <alignment vertical="center" wrapText="1"/>
    </xf>
    <xf numFmtId="0" fontId="28" fillId="0" borderId="46" xfId="1" applyFont="1" applyBorder="1" applyAlignment="1">
      <alignment horizontal="center" vertical="center"/>
    </xf>
    <xf numFmtId="0" fontId="12" fillId="0" borderId="0" xfId="1" applyFont="1" applyAlignment="1">
      <alignment wrapText="1"/>
    </xf>
    <xf numFmtId="0" fontId="9" fillId="0" borderId="0" xfId="1"/>
    <xf numFmtId="171" fontId="28" fillId="0" borderId="26" xfId="1" applyNumberFormat="1" applyFont="1" applyBorder="1" applyAlignment="1">
      <alignment horizontal="left" wrapText="1"/>
    </xf>
    <xf numFmtId="171" fontId="8" fillId="0" borderId="0" xfId="1" applyNumberFormat="1" applyFont="1" applyAlignment="1">
      <alignment horizontal="left" wrapText="1"/>
    </xf>
    <xf numFmtId="0" fontId="8" fillId="0" borderId="0" xfId="1" applyFont="1"/>
    <xf numFmtId="0" fontId="28" fillId="0" borderId="0" xfId="1" applyFont="1" applyAlignment="1">
      <alignment vertical="center"/>
    </xf>
    <xf numFmtId="0" fontId="21" fillId="0" borderId="26" xfId="1" applyFont="1" applyBorder="1" applyAlignment="1">
      <alignment horizontal="left" vertical="top" wrapText="1"/>
    </xf>
    <xf numFmtId="0" fontId="21" fillId="0" borderId="0" xfId="1" applyFont="1" applyAlignment="1">
      <alignment horizontal="center" vertical="center"/>
    </xf>
    <xf numFmtId="0" fontId="21" fillId="0" borderId="26" xfId="1" quotePrefix="1" applyFont="1" applyBorder="1" applyAlignment="1">
      <alignment horizontal="left" vertical="top" wrapText="1"/>
    </xf>
    <xf numFmtId="0" fontId="21" fillId="0" borderId="0" xfId="1" applyFont="1" applyAlignment="1">
      <alignment horizontal="left" vertical="center" wrapText="1"/>
    </xf>
    <xf numFmtId="0" fontId="8" fillId="0" borderId="0" xfId="1" applyFont="1" applyAlignment="1">
      <alignment vertical="center"/>
    </xf>
    <xf numFmtId="0" fontId="21" fillId="0" borderId="0" xfId="1" applyFont="1" applyAlignment="1">
      <alignment horizontal="left" wrapText="1"/>
    </xf>
    <xf numFmtId="0" fontId="9" fillId="0" borderId="0" xfId="1" applyAlignment="1">
      <alignment horizontal="left" vertical="center" wrapText="1"/>
    </xf>
    <xf numFmtId="0" fontId="21" fillId="0" borderId="48" xfId="1" applyFont="1" applyBorder="1" applyAlignment="1">
      <alignment horizontal="left" vertical="top" wrapText="1"/>
    </xf>
    <xf numFmtId="0" fontId="21" fillId="0" borderId="49" xfId="1" applyFont="1" applyBorder="1" applyAlignment="1">
      <alignment horizontal="left" vertical="top" wrapText="1"/>
    </xf>
    <xf numFmtId="0" fontId="28" fillId="0" borderId="0" xfId="1" applyFont="1" applyAlignment="1">
      <alignment horizontal="left" vertical="center" wrapText="1"/>
    </xf>
    <xf numFmtId="0" fontId="28" fillId="0" borderId="0" xfId="1" quotePrefix="1" applyFont="1" applyAlignment="1">
      <alignment horizontal="left" vertical="top" wrapText="1"/>
    </xf>
    <xf numFmtId="0" fontId="28" fillId="0" borderId="0" xfId="1" applyFont="1" applyAlignment="1">
      <alignment horizontal="left" vertical="top" wrapText="1"/>
    </xf>
    <xf numFmtId="0" fontId="9" fillId="0" borderId="0" xfId="1" applyAlignment="1">
      <alignment horizontal="left" vertical="top" wrapText="1"/>
    </xf>
    <xf numFmtId="0" fontId="9" fillId="0" borderId="0" xfId="1" applyAlignment="1">
      <alignment vertical="center" wrapText="1"/>
    </xf>
    <xf numFmtId="0" fontId="14" fillId="0" borderId="0" xfId="1" quotePrefix="1" applyFont="1" applyAlignment="1">
      <alignment horizontal="center" vertical="center" wrapText="1"/>
    </xf>
    <xf numFmtId="0" fontId="8" fillId="7" borderId="26" xfId="1" applyFont="1" applyFill="1" applyBorder="1" applyAlignment="1">
      <alignment horizontal="center" vertical="center" wrapText="1"/>
    </xf>
    <xf numFmtId="0" fontId="9" fillId="0" borderId="44" xfId="1" applyBorder="1" applyAlignment="1">
      <alignment vertical="center"/>
    </xf>
    <xf numFmtId="0" fontId="9" fillId="0" borderId="25" xfId="1" applyBorder="1" applyAlignment="1">
      <alignment vertical="center"/>
    </xf>
    <xf numFmtId="0" fontId="30" fillId="5" borderId="26" xfId="1" applyFont="1" applyFill="1" applyBorder="1" applyAlignment="1">
      <alignment horizontal="center" vertical="center" wrapText="1"/>
    </xf>
    <xf numFmtId="0" fontId="30" fillId="5" borderId="26" xfId="1" quotePrefix="1" applyFont="1" applyFill="1" applyBorder="1" applyAlignment="1">
      <alignment horizontal="center" vertical="center" wrapText="1"/>
    </xf>
    <xf numFmtId="0" fontId="30" fillId="5" borderId="49" xfId="1" quotePrefix="1" applyFont="1" applyFill="1" applyBorder="1" applyAlignment="1">
      <alignment horizontal="center" vertical="center" wrapText="1"/>
    </xf>
    <xf numFmtId="172" fontId="9" fillId="5" borderId="25" xfId="1" applyNumberFormat="1" applyFill="1" applyBorder="1" applyAlignment="1">
      <alignment horizontal="center" vertical="center"/>
    </xf>
    <xf numFmtId="0" fontId="31" fillId="0" borderId="26" xfId="1" applyFont="1" applyBorder="1" applyAlignment="1">
      <alignment horizontal="center" vertical="center" wrapText="1"/>
    </xf>
    <xf numFmtId="9" fontId="32" fillId="4" borderId="26" xfId="3" applyFont="1" applyFill="1" applyBorder="1" applyAlignment="1">
      <alignment horizontal="center" vertical="center"/>
    </xf>
    <xf numFmtId="0" fontId="32" fillId="4" borderId="26" xfId="1" applyFont="1" applyFill="1" applyBorder="1" applyAlignment="1">
      <alignment vertical="center"/>
    </xf>
    <xf numFmtId="0" fontId="32" fillId="4" borderId="49" xfId="1" applyFont="1" applyFill="1" applyBorder="1" applyAlignment="1">
      <alignment vertical="center"/>
    </xf>
    <xf numFmtId="173" fontId="32" fillId="4" borderId="49" xfId="1" applyNumberFormat="1" applyFont="1" applyFill="1" applyBorder="1" applyAlignment="1">
      <alignment vertical="center"/>
    </xf>
    <xf numFmtId="0" fontId="27" fillId="4" borderId="26" xfId="1" applyFont="1" applyFill="1" applyBorder="1" applyAlignment="1">
      <alignment horizontal="center" vertical="center"/>
    </xf>
    <xf numFmtId="0" fontId="32" fillId="4" borderId="49" xfId="1" applyFont="1" applyFill="1" applyBorder="1" applyAlignment="1">
      <alignment horizontal="center" vertical="center"/>
    </xf>
    <xf numFmtId="0" fontId="27" fillId="4" borderId="25" xfId="1" applyFont="1" applyFill="1" applyBorder="1" applyAlignment="1">
      <alignment vertical="center"/>
    </xf>
    <xf numFmtId="0" fontId="27" fillId="4" borderId="26" xfId="1" applyFont="1" applyFill="1" applyBorder="1" applyAlignment="1">
      <alignment vertical="center"/>
    </xf>
    <xf numFmtId="0" fontId="27" fillId="0" borderId="0" xfId="1" applyFont="1" applyAlignment="1">
      <alignment vertical="center"/>
    </xf>
    <xf numFmtId="9" fontId="27" fillId="4" borderId="26" xfId="3" applyFont="1" applyFill="1" applyBorder="1" applyAlignment="1">
      <alignment horizontal="center" vertical="center"/>
    </xf>
    <xf numFmtId="173" fontId="27" fillId="4" borderId="26" xfId="1" applyNumberFormat="1" applyFont="1" applyFill="1" applyBorder="1" applyAlignment="1">
      <alignment vertical="center"/>
    </xf>
    <xf numFmtId="9" fontId="14" fillId="0" borderId="26" xfId="3" applyFont="1" applyBorder="1" applyAlignment="1">
      <alignment horizontal="center" vertical="center"/>
    </xf>
    <xf numFmtId="0" fontId="14" fillId="0" borderId="26" xfId="1" quotePrefix="1" applyFont="1" applyBorder="1" applyAlignment="1">
      <alignment horizontal="left" vertical="center"/>
    </xf>
    <xf numFmtId="0" fontId="9" fillId="0" borderId="26" xfId="1" applyBorder="1" applyAlignment="1">
      <alignment vertical="center"/>
    </xf>
    <xf numFmtId="0" fontId="9" fillId="0" borderId="50" xfId="1" applyBorder="1" applyAlignment="1">
      <alignment vertical="center"/>
    </xf>
    <xf numFmtId="0" fontId="9" fillId="0" borderId="26" xfId="1" applyBorder="1" applyAlignment="1">
      <alignment horizontal="center" vertical="center" wrapText="1"/>
    </xf>
    <xf numFmtId="0" fontId="14" fillId="0" borderId="26" xfId="1" applyFont="1" applyBorder="1" applyAlignment="1">
      <alignment vertical="center"/>
    </xf>
    <xf numFmtId="0" fontId="33" fillId="4" borderId="26" xfId="1" applyFont="1" applyFill="1" applyBorder="1" applyAlignment="1">
      <alignment vertical="center"/>
    </xf>
    <xf numFmtId="0" fontId="9" fillId="0" borderId="0" xfId="1" applyAlignment="1">
      <alignment horizontal="center" vertical="center" wrapText="1"/>
    </xf>
    <xf numFmtId="0" fontId="34" fillId="0" borderId="26" xfId="1" applyFont="1" applyBorder="1" applyAlignment="1">
      <alignment horizontal="left" vertical="center"/>
    </xf>
    <xf numFmtId="174" fontId="21" fillId="0" borderId="0" xfId="4" applyNumberFormat="1" applyFont="1" applyAlignment="1">
      <alignment vertical="center"/>
    </xf>
    <xf numFmtId="0" fontId="21" fillId="0" borderId="0" xfId="4" applyFont="1" applyAlignment="1">
      <alignment vertical="center"/>
    </xf>
    <xf numFmtId="0" fontId="22" fillId="0" borderId="0" xfId="4" applyFont="1" applyAlignment="1">
      <alignment vertical="center"/>
    </xf>
    <xf numFmtId="167" fontId="23" fillId="0" borderId="0" xfId="4" applyNumberFormat="1" applyFont="1" applyAlignment="1">
      <alignment vertical="center" wrapText="1"/>
    </xf>
    <xf numFmtId="0" fontId="22" fillId="0" borderId="0" xfId="4" applyFont="1" applyAlignment="1">
      <alignment horizontal="center" vertical="center"/>
    </xf>
    <xf numFmtId="0" fontId="24" fillId="0" borderId="0" xfId="4" applyFont="1" applyAlignment="1">
      <alignment vertical="center"/>
    </xf>
    <xf numFmtId="39" fontId="24" fillId="0" borderId="0" xfId="4" applyNumberFormat="1" applyFont="1" applyAlignment="1">
      <alignment vertical="center"/>
    </xf>
    <xf numFmtId="0" fontId="23" fillId="0" borderId="0" xfId="4" applyFont="1" applyAlignment="1">
      <alignment vertical="center"/>
    </xf>
    <xf numFmtId="0" fontId="34" fillId="0" borderId="26" xfId="1" applyFont="1" applyBorder="1" applyAlignment="1">
      <alignment horizontal="left" vertical="center" wrapText="1"/>
    </xf>
    <xf numFmtId="10" fontId="21" fillId="0" borderId="0" xfId="4" applyNumberFormat="1" applyFont="1" applyAlignment="1">
      <alignment vertical="center"/>
    </xf>
    <xf numFmtId="10" fontId="22" fillId="0" borderId="0" xfId="4" applyNumberFormat="1" applyFont="1" applyAlignment="1">
      <alignment vertical="center"/>
    </xf>
    <xf numFmtId="0" fontId="19" fillId="0" borderId="0" xfId="4" applyFont="1" applyAlignment="1">
      <alignment vertical="center"/>
    </xf>
    <xf numFmtId="0" fontId="21" fillId="0" borderId="0" xfId="4" applyFont="1" applyAlignment="1">
      <alignment horizontal="left" vertical="top"/>
    </xf>
    <xf numFmtId="0" fontId="19" fillId="0" borderId="0" xfId="4" applyFont="1" applyAlignment="1">
      <alignment horizontal="left" vertical="center"/>
    </xf>
    <xf numFmtId="0" fontId="34" fillId="0" borderId="0" xfId="4" applyFont="1" applyAlignment="1">
      <alignment horizontal="left" vertical="center"/>
    </xf>
    <xf numFmtId="0" fontId="35" fillId="0" borderId="0" xfId="4" applyFont="1" applyAlignment="1">
      <alignment horizontal="left" vertical="top"/>
    </xf>
    <xf numFmtId="0" fontId="35" fillId="0" borderId="0" xfId="4" applyFont="1" applyAlignment="1">
      <alignment horizontal="left" vertical="center"/>
    </xf>
    <xf numFmtId="174" fontId="35" fillId="4" borderId="0" xfId="4" applyNumberFormat="1" applyFont="1" applyFill="1" applyAlignment="1">
      <alignment vertical="center"/>
    </xf>
    <xf numFmtId="0" fontId="35" fillId="0" borderId="0" xfId="4" applyFont="1" applyAlignment="1">
      <alignment vertical="center"/>
    </xf>
    <xf numFmtId="0" fontId="9" fillId="0" borderId="0" xfId="4" applyAlignment="1">
      <alignment vertical="center"/>
    </xf>
    <xf numFmtId="0" fontId="35" fillId="0" borderId="0" xfId="5" applyFont="1"/>
    <xf numFmtId="174" fontId="35" fillId="0" borderId="0" xfId="5" applyNumberFormat="1" applyFont="1"/>
    <xf numFmtId="0" fontId="9" fillId="0" borderId="0" xfId="5"/>
    <xf numFmtId="0" fontId="34" fillId="8" borderId="0" xfId="5" applyFont="1" applyFill="1" applyAlignment="1">
      <alignment vertical="center"/>
    </xf>
    <xf numFmtId="0" fontId="34" fillId="0" borderId="0" xfId="5" applyFont="1" applyAlignment="1">
      <alignment vertical="center"/>
    </xf>
    <xf numFmtId="0" fontId="35" fillId="0" borderId="0" xfId="1" applyFont="1"/>
    <xf numFmtId="174" fontId="34" fillId="0" borderId="0" xfId="5" applyNumberFormat="1" applyFont="1" applyAlignment="1">
      <alignment vertical="center"/>
    </xf>
    <xf numFmtId="0" fontId="35" fillId="0" borderId="0" xfId="5" applyFont="1" applyAlignment="1">
      <alignment vertical="center"/>
    </xf>
    <xf numFmtId="174" fontId="34" fillId="5" borderId="1" xfId="5" applyNumberFormat="1" applyFont="1" applyFill="1" applyBorder="1" applyAlignment="1">
      <alignment horizontal="center" vertical="center" wrapText="1"/>
    </xf>
    <xf numFmtId="174" fontId="34" fillId="5" borderId="1" xfId="5" quotePrefix="1" applyNumberFormat="1" applyFont="1" applyFill="1" applyBorder="1" applyAlignment="1">
      <alignment horizontal="center" vertical="center" wrapText="1"/>
    </xf>
    <xf numFmtId="0" fontId="35" fillId="0" borderId="0" xfId="5" applyFont="1" applyAlignment="1">
      <alignment horizontal="center" vertical="center"/>
    </xf>
    <xf numFmtId="174" fontId="35" fillId="0" borderId="40" xfId="5" applyNumberFormat="1" applyFont="1" applyBorder="1" applyAlignment="1">
      <alignment vertical="center"/>
    </xf>
    <xf numFmtId="174" fontId="35" fillId="0" borderId="51" xfId="5" applyNumberFormat="1" applyFont="1" applyBorder="1" applyAlignment="1">
      <alignment vertical="center"/>
    </xf>
    <xf numFmtId="174" fontId="35" fillId="0" borderId="52" xfId="5" applyNumberFormat="1" applyFont="1" applyBorder="1" applyAlignment="1">
      <alignment vertical="center"/>
    </xf>
    <xf numFmtId="1" fontId="35" fillId="0" borderId="22" xfId="4" applyNumberFormat="1" applyFont="1" applyBorder="1" applyAlignment="1">
      <alignment horizontal="center" vertical="center" wrapText="1"/>
    </xf>
    <xf numFmtId="0" fontId="34" fillId="5" borderId="53" xfId="5" applyFont="1" applyFill="1" applyBorder="1" applyAlignment="1">
      <alignment vertical="center" wrapText="1"/>
    </xf>
    <xf numFmtId="0" fontId="37" fillId="0" borderId="0" xfId="4" applyFont="1" applyAlignment="1">
      <alignment horizontal="left" vertical="center"/>
    </xf>
    <xf numFmtId="0" fontId="35" fillId="0" borderId="0" xfId="5" applyFont="1" applyAlignment="1">
      <alignment vertical="center" wrapText="1"/>
    </xf>
    <xf numFmtId="3" fontId="9" fillId="0" borderId="0" xfId="5" applyNumberFormat="1"/>
    <xf numFmtId="174" fontId="9" fillId="0" borderId="0" xfId="5" applyNumberFormat="1"/>
    <xf numFmtId="0" fontId="12" fillId="8" borderId="0" xfId="5" applyFont="1" applyFill="1" applyAlignment="1">
      <alignment vertical="center"/>
    </xf>
    <xf numFmtId="0" fontId="12" fillId="0" borderId="0" xfId="5" applyFont="1" applyAlignment="1">
      <alignment vertical="center"/>
    </xf>
    <xf numFmtId="0" fontId="17" fillId="0" borderId="0" xfId="5" applyFont="1" applyAlignment="1">
      <alignment vertical="center"/>
    </xf>
    <xf numFmtId="0" fontId="21" fillId="0" borderId="0" xfId="5" applyFont="1"/>
    <xf numFmtId="174" fontId="21" fillId="0" borderId="0" xfId="5" applyNumberFormat="1" applyFont="1"/>
    <xf numFmtId="0" fontId="12" fillId="8" borderId="0" xfId="5" applyFont="1" applyFill="1" applyAlignment="1">
      <alignment horizontal="left" vertical="center"/>
    </xf>
    <xf numFmtId="0" fontId="16" fillId="8" borderId="0" xfId="5" applyFont="1" applyFill="1" applyAlignment="1">
      <alignment horizontal="left" vertical="top"/>
    </xf>
    <xf numFmtId="0" fontId="16" fillId="8" borderId="0" xfId="5" applyFont="1" applyFill="1"/>
    <xf numFmtId="0" fontId="9" fillId="8" borderId="0" xfId="5" applyFill="1"/>
    <xf numFmtId="0" fontId="9" fillId="0" borderId="0" xfId="7"/>
    <xf numFmtId="0" fontId="12" fillId="0" borderId="0" xfId="7" applyFont="1" applyAlignment="1">
      <alignment horizontal="left" vertical="center"/>
    </xf>
    <xf numFmtId="0" fontId="9" fillId="0" borderId="0" xfId="7" applyAlignment="1">
      <alignment horizontal="left" vertical="top"/>
    </xf>
    <xf numFmtId="0" fontId="9" fillId="0" borderId="0" xfId="7" applyAlignment="1">
      <alignment vertical="center"/>
    </xf>
    <xf numFmtId="0" fontId="9" fillId="0" borderId="0" xfId="7" applyAlignment="1">
      <alignment vertical="center" wrapText="1" shrinkToFit="1"/>
    </xf>
    <xf numFmtId="0" fontId="19" fillId="0" borderId="0" xfId="5" quotePrefix="1" applyFont="1" applyAlignment="1">
      <alignment horizontal="left"/>
    </xf>
    <xf numFmtId="1" fontId="12" fillId="0" borderId="0" xfId="7" applyNumberFormat="1" applyFont="1" applyAlignment="1">
      <alignment vertical="center"/>
    </xf>
    <xf numFmtId="0" fontId="19" fillId="0" borderId="27" xfId="5" quotePrefix="1" applyFont="1" applyBorder="1" applyAlignment="1">
      <alignment horizontal="left" vertical="center"/>
    </xf>
    <xf numFmtId="0" fontId="19" fillId="0" borderId="0" xfId="5" quotePrefix="1" applyFont="1" applyAlignment="1">
      <alignment horizontal="center" vertical="top"/>
    </xf>
    <xf numFmtId="0" fontId="19" fillId="0" borderId="0" xfId="5" quotePrefix="1" applyFont="1" applyAlignment="1">
      <alignment horizontal="left" vertical="top"/>
    </xf>
    <xf numFmtId="0" fontId="19" fillId="0" borderId="30" xfId="5" quotePrefix="1" applyFont="1" applyBorder="1" applyAlignment="1">
      <alignment horizontal="left" vertical="center"/>
    </xf>
    <xf numFmtId="164" fontId="21" fillId="0" borderId="0" xfId="5" applyNumberFormat="1" applyFont="1"/>
    <xf numFmtId="0" fontId="21" fillId="8" borderId="0" xfId="5" applyFont="1" applyFill="1"/>
    <xf numFmtId="0" fontId="29" fillId="8" borderId="0" xfId="5" applyFont="1" applyFill="1" applyAlignment="1">
      <alignment vertical="center" wrapText="1"/>
    </xf>
    <xf numFmtId="0" fontId="9" fillId="8" borderId="0" xfId="5" applyFill="1" applyAlignment="1">
      <alignment vertical="center" wrapText="1"/>
    </xf>
    <xf numFmtId="0" fontId="34" fillId="0" borderId="0" xfId="5" quotePrefix="1" applyFont="1" applyAlignment="1">
      <alignment vertical="center"/>
    </xf>
    <xf numFmtId="0" fontId="19" fillId="0" borderId="0" xfId="5" quotePrefix="1" applyFont="1" applyAlignment="1">
      <alignment horizontal="left" vertical="center"/>
    </xf>
    <xf numFmtId="0" fontId="40" fillId="0" borderId="0" xfId="5" applyFont="1" applyAlignment="1">
      <alignment horizontal="left" vertical="top"/>
    </xf>
    <xf numFmtId="0" fontId="21" fillId="0" borderId="0" xfId="5" applyFont="1" applyAlignment="1">
      <alignment horizontal="left" vertical="top"/>
    </xf>
    <xf numFmtId="0" fontId="34" fillId="0" borderId="0" xfId="5" applyFont="1" applyAlignment="1">
      <alignment horizontal="left" vertical="top"/>
    </xf>
    <xf numFmtId="0" fontId="12" fillId="0" borderId="0" xfId="5" applyFont="1" applyAlignment="1">
      <alignment horizontal="left" vertical="top"/>
    </xf>
    <xf numFmtId="0" fontId="17" fillId="0" borderId="0" xfId="5" applyFont="1"/>
    <xf numFmtId="0" fontId="19" fillId="0" borderId="15" xfId="5" applyFont="1" applyBorder="1"/>
    <xf numFmtId="0" fontId="21" fillId="0" borderId="16" xfId="5" applyFont="1" applyBorder="1" applyAlignment="1">
      <alignment horizontal="left" vertical="top"/>
    </xf>
    <xf numFmtId="0" fontId="19" fillId="0" borderId="16" xfId="5" quotePrefix="1" applyFont="1" applyBorder="1" applyAlignment="1">
      <alignment horizontal="right" vertical="center"/>
    </xf>
    <xf numFmtId="0" fontId="9" fillId="0" borderId="15" xfId="5" applyBorder="1"/>
    <xf numFmtId="0" fontId="19" fillId="0" borderId="2" xfId="5" applyFont="1" applyBorder="1" applyAlignment="1">
      <alignment horizontal="right" vertical="center"/>
    </xf>
    <xf numFmtId="175" fontId="8" fillId="4" borderId="2" xfId="5" applyNumberFormat="1" applyFont="1" applyFill="1" applyBorder="1" applyAlignment="1">
      <alignment vertical="center"/>
    </xf>
    <xf numFmtId="0" fontId="14" fillId="0" borderId="63" xfId="5" applyFont="1" applyBorder="1" applyAlignment="1">
      <alignment horizontal="center" vertical="center"/>
    </xf>
    <xf numFmtId="0" fontId="19" fillId="0" borderId="64" xfId="5" quotePrefix="1" applyFont="1" applyBorder="1" applyAlignment="1">
      <alignment horizontal="left" vertical="top"/>
    </xf>
    <xf numFmtId="0" fontId="19" fillId="0" borderId="65" xfId="5" applyFont="1" applyBorder="1" applyAlignment="1">
      <alignment horizontal="center" vertical="center"/>
    </xf>
    <xf numFmtId="2" fontId="19" fillId="0" borderId="8" xfId="5" quotePrefix="1" applyNumberFormat="1" applyFont="1" applyBorder="1" applyAlignment="1">
      <alignment horizontal="center" vertical="center" wrapText="1"/>
    </xf>
    <xf numFmtId="0" fontId="19" fillId="0" borderId="2" xfId="5" applyFont="1" applyBorder="1" applyAlignment="1">
      <alignment horizontal="center" vertical="center" wrapText="1"/>
    </xf>
    <xf numFmtId="0" fontId="19" fillId="0" borderId="20" xfId="5" applyFont="1" applyBorder="1" applyAlignment="1">
      <alignment vertical="top" wrapText="1"/>
    </xf>
    <xf numFmtId="0" fontId="9" fillId="0" borderId="0" xfId="5" applyAlignment="1">
      <alignment vertical="top" wrapText="1"/>
    </xf>
    <xf numFmtId="0" fontId="14" fillId="0" borderId="30" xfId="5" applyFont="1" applyBorder="1" applyAlignment="1">
      <alignment horizontal="center" vertical="center"/>
    </xf>
    <xf numFmtId="3" fontId="21" fillId="0" borderId="28" xfId="5" applyNumberFormat="1" applyFont="1" applyBorder="1" applyAlignment="1">
      <alignment horizontal="left" vertical="top"/>
    </xf>
    <xf numFmtId="3" fontId="21" fillId="0" borderId="29" xfId="5" applyNumberFormat="1" applyFont="1" applyBorder="1" applyAlignment="1">
      <alignment horizontal="center" vertical="center"/>
    </xf>
    <xf numFmtId="164" fontId="21" fillId="4" borderId="27" xfId="5" applyNumberFormat="1" applyFont="1" applyFill="1" applyBorder="1" applyAlignment="1">
      <alignment horizontal="right" vertical="center"/>
    </xf>
    <xf numFmtId="164" fontId="21" fillId="11" borderId="41" xfId="5" applyNumberFormat="1" applyFont="1" applyFill="1" applyBorder="1" applyAlignment="1">
      <alignment horizontal="center"/>
    </xf>
    <xf numFmtId="0" fontId="21" fillId="4" borderId="43" xfId="5" applyFont="1" applyFill="1" applyBorder="1" applyAlignment="1">
      <alignment horizontal="center"/>
    </xf>
    <xf numFmtId="3" fontId="21" fillId="0" borderId="26" xfId="5" applyNumberFormat="1" applyFont="1" applyBorder="1" applyAlignment="1">
      <alignment horizontal="left" vertical="top"/>
    </xf>
    <xf numFmtId="3" fontId="21" fillId="0" borderId="31" xfId="5" applyNumberFormat="1" applyFont="1" applyBorder="1" applyAlignment="1">
      <alignment horizontal="center" vertical="center"/>
    </xf>
    <xf numFmtId="164" fontId="21" fillId="4" borderId="66" xfId="5" applyNumberFormat="1" applyFont="1" applyFill="1" applyBorder="1" applyAlignment="1">
      <alignment horizontal="right" vertical="center"/>
    </xf>
    <xf numFmtId="0" fontId="21" fillId="4" borderId="26" xfId="5" applyFont="1" applyFill="1" applyBorder="1" applyAlignment="1">
      <alignment horizontal="center"/>
    </xf>
    <xf numFmtId="0" fontId="19" fillId="0" borderId="0" xfId="5" applyFont="1" applyAlignment="1">
      <alignment horizontal="left"/>
    </xf>
    <xf numFmtId="0" fontId="19" fillId="8" borderId="0" xfId="5" applyFont="1" applyFill="1" applyAlignment="1">
      <alignment vertical="center" wrapText="1"/>
    </xf>
    <xf numFmtId="174" fontId="34" fillId="0" borderId="1" xfId="5" applyNumberFormat="1" applyFont="1" applyBorder="1" applyAlignment="1">
      <alignment horizontal="center" vertical="center"/>
    </xf>
    <xf numFmtId="174" fontId="35" fillId="4" borderId="22" xfId="5" applyNumberFormat="1" applyFont="1" applyFill="1" applyBorder="1" applyAlignment="1">
      <alignment vertical="center"/>
    </xf>
    <xf numFmtId="174" fontId="35" fillId="0" borderId="45" xfId="5" applyNumberFormat="1" applyFont="1" applyBorder="1" applyAlignment="1">
      <alignment vertical="center"/>
    </xf>
    <xf numFmtId="3" fontId="35" fillId="0" borderId="21" xfId="6" applyNumberFormat="1" applyFont="1" applyBorder="1" applyAlignment="1">
      <alignment vertical="center" wrapText="1"/>
    </xf>
    <xf numFmtId="3" fontId="35" fillId="0" borderId="52" xfId="6" applyNumberFormat="1" applyFont="1" applyBorder="1" applyAlignment="1">
      <alignment vertical="center" wrapText="1"/>
    </xf>
    <xf numFmtId="0" fontId="19" fillId="0" borderId="26" xfId="1" applyFont="1" applyBorder="1" applyAlignment="1">
      <alignment vertical="center"/>
    </xf>
    <xf numFmtId="0" fontId="21" fillId="0" borderId="26" xfId="1" applyFont="1" applyBorder="1" applyAlignment="1">
      <alignment horizontal="left" vertical="top"/>
    </xf>
    <xf numFmtId="0" fontId="12" fillId="0" borderId="0" xfId="1" applyFont="1" applyAlignment="1">
      <alignment vertical="top"/>
    </xf>
    <xf numFmtId="0" fontId="9" fillId="0" borderId="0" xfId="1" applyAlignment="1">
      <alignment vertical="top" wrapText="1" shrinkToFit="1"/>
    </xf>
    <xf numFmtId="0" fontId="19" fillId="0" borderId="26" xfId="1" applyFont="1" applyBorder="1" applyAlignment="1">
      <alignment horizontal="center" vertical="top"/>
    </xf>
    <xf numFmtId="0" fontId="19" fillId="0" borderId="0" xfId="1" applyFont="1" applyAlignment="1">
      <alignment horizontal="center" vertical="top"/>
    </xf>
    <xf numFmtId="0" fontId="9" fillId="0" borderId="0" xfId="1" applyAlignment="1">
      <alignment horizontal="center" vertical="top" wrapText="1"/>
    </xf>
    <xf numFmtId="0" fontId="19" fillId="12" borderId="26" xfId="1" applyFont="1" applyFill="1" applyBorder="1" applyAlignment="1">
      <alignment horizontal="center" vertical="top"/>
    </xf>
    <xf numFmtId="0" fontId="19" fillId="12" borderId="26" xfId="1" applyFont="1" applyFill="1" applyBorder="1" applyAlignment="1">
      <alignment horizontal="left" vertical="top"/>
    </xf>
    <xf numFmtId="0" fontId="21" fillId="0" borderId="0" xfId="1" applyFont="1" applyAlignment="1">
      <alignment horizontal="center" vertical="top" wrapText="1"/>
    </xf>
    <xf numFmtId="0" fontId="19" fillId="0" borderId="0" xfId="1" applyFont="1" applyAlignment="1">
      <alignment horizontal="left" vertical="top"/>
    </xf>
    <xf numFmtId="0" fontId="21" fillId="0" borderId="0" xfId="1" applyFont="1" applyAlignment="1">
      <alignment vertical="top"/>
    </xf>
    <xf numFmtId="0" fontId="19" fillId="0" borderId="49" xfId="1" applyFont="1" applyBorder="1" applyAlignment="1">
      <alignment vertical="top"/>
    </xf>
    <xf numFmtId="0" fontId="21" fillId="0" borderId="49" xfId="1" applyFont="1" applyBorder="1" applyAlignment="1">
      <alignment vertical="top" wrapText="1" shrinkToFit="1"/>
    </xf>
    <xf numFmtId="0" fontId="19" fillId="0" borderId="26" xfId="1" applyFont="1" applyBorder="1" applyAlignment="1">
      <alignment vertical="top"/>
    </xf>
    <xf numFmtId="0" fontId="21" fillId="0" borderId="26" xfId="1" applyFont="1" applyBorder="1" applyAlignment="1">
      <alignment vertical="top" wrapText="1" shrinkToFit="1"/>
    </xf>
    <xf numFmtId="0" fontId="21" fillId="0" borderId="0" xfId="1" quotePrefix="1" applyFont="1" applyAlignment="1">
      <alignment vertical="top" wrapText="1" shrinkToFit="1"/>
    </xf>
    <xf numFmtId="0" fontId="21" fillId="0" borderId="0" xfId="1" applyFont="1" applyAlignment="1">
      <alignment vertical="top" wrapText="1" shrinkToFit="1"/>
    </xf>
    <xf numFmtId="0" fontId="21" fillId="4" borderId="24" xfId="1" applyFont="1" applyFill="1" applyBorder="1" applyAlignment="1">
      <alignment vertical="top"/>
    </xf>
    <xf numFmtId="0" fontId="21" fillId="4" borderId="26" xfId="1" applyFont="1" applyFill="1" applyBorder="1" applyAlignment="1">
      <alignment vertical="top" wrapText="1"/>
    </xf>
    <xf numFmtId="0" fontId="21" fillId="5" borderId="24" xfId="1" applyFont="1" applyFill="1" applyBorder="1" applyAlignment="1">
      <alignment vertical="top"/>
    </xf>
    <xf numFmtId="0" fontId="21" fillId="5" borderId="26" xfId="1" applyFont="1" applyFill="1" applyBorder="1" applyAlignment="1">
      <alignment horizontal="left" vertical="top"/>
    </xf>
    <xf numFmtId="3" fontId="30" fillId="6" borderId="5" xfId="0" applyNumberFormat="1" applyFont="1" applyFill="1" applyBorder="1" applyAlignment="1">
      <alignment horizontal="center" vertical="center"/>
    </xf>
    <xf numFmtId="3" fontId="31" fillId="4" borderId="67" xfId="11" applyNumberFormat="1" applyFont="1" applyFill="1" applyBorder="1" applyAlignment="1">
      <alignment horizontal="center"/>
    </xf>
    <xf numFmtId="3" fontId="30" fillId="6" borderId="68" xfId="0" applyNumberFormat="1" applyFont="1" applyFill="1" applyBorder="1" applyAlignment="1">
      <alignment horizontal="center" vertical="center"/>
    </xf>
    <xf numFmtId="3" fontId="31" fillId="4" borderId="3" xfId="11" applyNumberFormat="1" applyFont="1" applyFill="1" applyBorder="1" applyAlignment="1">
      <alignment horizontal="center"/>
    </xf>
    <xf numFmtId="3" fontId="31" fillId="4" borderId="69" xfId="11" applyNumberFormat="1" applyFont="1" applyFill="1" applyBorder="1" applyAlignment="1">
      <alignment horizontal="center"/>
    </xf>
    <xf numFmtId="3" fontId="30" fillId="6" borderId="70" xfId="0" applyNumberFormat="1" applyFont="1" applyFill="1" applyBorder="1" applyAlignment="1">
      <alignment horizontal="center" vertical="center"/>
    </xf>
    <xf numFmtId="0" fontId="1" fillId="0" borderId="15" xfId="0" applyFont="1" applyBorder="1"/>
    <xf numFmtId="165" fontId="2" fillId="6" borderId="21" xfId="0" applyNumberFormat="1" applyFont="1" applyFill="1" applyBorder="1" applyAlignment="1">
      <alignment horizontal="left" vertical="center"/>
    </xf>
    <xf numFmtId="165" fontId="2" fillId="6" borderId="43" xfId="0" applyNumberFormat="1" applyFont="1" applyFill="1" applyBorder="1" applyAlignment="1">
      <alignment horizontal="left" vertical="center"/>
    </xf>
    <xf numFmtId="0" fontId="42" fillId="2" borderId="23" xfId="10" applyFont="1" applyFill="1" applyBorder="1" applyAlignment="1">
      <alignment vertical="center" wrapText="1"/>
    </xf>
    <xf numFmtId="0" fontId="42" fillId="2" borderId="0" xfId="10" applyFont="1" applyFill="1" applyAlignment="1">
      <alignment vertical="center" wrapText="1"/>
    </xf>
    <xf numFmtId="0" fontId="42" fillId="2" borderId="36" xfId="10" applyFont="1" applyFill="1" applyBorder="1" applyAlignment="1">
      <alignment vertical="center" wrapText="1"/>
    </xf>
    <xf numFmtId="0" fontId="42" fillId="13" borderId="71" xfId="10" applyFont="1" applyFill="1" applyBorder="1" applyAlignment="1">
      <alignment vertical="center" wrapText="1"/>
    </xf>
    <xf numFmtId="0" fontId="42" fillId="13" borderId="54" xfId="10" applyFont="1" applyFill="1" applyBorder="1" applyAlignment="1">
      <alignment vertical="center" wrapText="1"/>
    </xf>
    <xf numFmtId="0" fontId="42" fillId="13" borderId="55" xfId="10" applyFont="1" applyFill="1" applyBorder="1" applyAlignment="1">
      <alignment vertical="center" wrapText="1"/>
    </xf>
    <xf numFmtId="0" fontId="42" fillId="13" borderId="19" xfId="10" applyFont="1" applyFill="1" applyBorder="1" applyAlignment="1">
      <alignment vertical="center" wrapText="1"/>
    </xf>
    <xf numFmtId="0" fontId="42" fillId="13" borderId="34" xfId="10" applyFont="1" applyFill="1" applyBorder="1" applyAlignment="1">
      <alignment vertical="center" wrapText="1"/>
    </xf>
    <xf numFmtId="0" fontId="42" fillId="13" borderId="35" xfId="10" applyFont="1" applyFill="1" applyBorder="1" applyAlignment="1">
      <alignment vertical="center" wrapText="1"/>
    </xf>
    <xf numFmtId="0" fontId="1" fillId="0" borderId="66" xfId="0" applyFont="1" applyBorder="1" applyAlignment="1">
      <alignment horizontal="left" vertical="center"/>
    </xf>
    <xf numFmtId="0" fontId="1" fillId="0" borderId="62" xfId="0" applyFont="1" applyBorder="1" applyAlignment="1">
      <alignment horizontal="left" vertical="center"/>
    </xf>
    <xf numFmtId="0" fontId="42" fillId="13" borderId="72" xfId="10" applyFont="1" applyFill="1" applyBorder="1" applyAlignment="1">
      <alignment vertical="center" wrapText="1"/>
    </xf>
    <xf numFmtId="1" fontId="21" fillId="0" borderId="0" xfId="1" applyNumberFormat="1" applyFont="1" applyAlignment="1">
      <alignment horizontal="left" vertical="center"/>
    </xf>
    <xf numFmtId="0" fontId="19" fillId="12" borderId="24" xfId="1" applyFont="1" applyFill="1" applyBorder="1" applyAlignment="1">
      <alignment horizontal="left" vertical="top"/>
    </xf>
    <xf numFmtId="0" fontId="19" fillId="12" borderId="25" xfId="1" applyFont="1" applyFill="1" applyBorder="1" applyAlignment="1">
      <alignment horizontal="left" vertical="top"/>
    </xf>
    <xf numFmtId="0" fontId="19" fillId="0" borderId="26" xfId="1" applyFont="1" applyBorder="1" applyAlignment="1">
      <alignment vertical="top" wrapText="1"/>
    </xf>
    <xf numFmtId="0" fontId="14" fillId="0" borderId="26" xfId="1" applyFont="1" applyBorder="1" applyAlignment="1">
      <alignment vertical="top" wrapText="1"/>
    </xf>
    <xf numFmtId="0" fontId="20" fillId="0" borderId="26" xfId="1" applyFont="1" applyBorder="1" applyAlignment="1">
      <alignment horizontal="left" vertical="top" wrapText="1"/>
    </xf>
    <xf numFmtId="0" fontId="21" fillId="0" borderId="1" xfId="1" applyFont="1" applyBorder="1" applyAlignment="1">
      <alignment horizontal="left" vertical="top" wrapText="1"/>
    </xf>
    <xf numFmtId="0" fontId="19" fillId="0" borderId="24" xfId="1" applyFont="1" applyBorder="1" applyAlignment="1">
      <alignment horizontal="left" vertical="center"/>
    </xf>
    <xf numFmtId="0" fontId="19" fillId="0" borderId="25" xfId="1" applyFont="1" applyBorder="1" applyAlignment="1">
      <alignment horizontal="left" vertical="center"/>
    </xf>
    <xf numFmtId="0" fontId="21" fillId="4" borderId="1" xfId="1" applyFont="1" applyFill="1" applyBorder="1" applyAlignment="1">
      <alignment horizontal="left" vertical="top"/>
    </xf>
    <xf numFmtId="0" fontId="21" fillId="5" borderId="1" xfId="1" applyFont="1" applyFill="1" applyBorder="1" applyAlignment="1">
      <alignment horizontal="left" vertical="top"/>
    </xf>
    <xf numFmtId="0" fontId="41" fillId="13" borderId="15" xfId="9" applyFont="1" applyFill="1" applyBorder="1" applyAlignment="1">
      <alignment horizontal="center" vertical="center" wrapText="1"/>
    </xf>
    <xf numFmtId="0" fontId="41" fillId="13" borderId="2" xfId="9"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7"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2" fillId="0" borderId="0" xfId="1" applyFont="1" applyAlignment="1">
      <alignment horizontal="left" vertical="center" wrapText="1"/>
    </xf>
    <xf numFmtId="0" fontId="21" fillId="0" borderId="26" xfId="1" applyFont="1" applyBorder="1" applyAlignment="1">
      <alignment horizontal="left" vertical="center" wrapText="1"/>
    </xf>
    <xf numFmtId="0" fontId="9" fillId="0" borderId="15" xfId="1" applyBorder="1" applyAlignment="1">
      <alignment horizontal="left" vertical="top" wrapText="1"/>
    </xf>
    <xf numFmtId="0" fontId="9" fillId="0" borderId="16" xfId="1" applyBorder="1" applyAlignment="1">
      <alignment horizontal="left" vertical="top" wrapText="1"/>
    </xf>
    <xf numFmtId="0" fontId="9" fillId="0" borderId="2" xfId="1" applyBorder="1" applyAlignment="1">
      <alignment horizontal="left" vertical="top" wrapText="1"/>
    </xf>
    <xf numFmtId="170" fontId="28" fillId="0" borderId="44" xfId="1" applyNumberFormat="1" applyFont="1" applyBorder="1" applyAlignment="1">
      <alignment horizontal="left" vertical="center"/>
    </xf>
    <xf numFmtId="0" fontId="28" fillId="0" borderId="44" xfId="1" applyFont="1" applyBorder="1" applyAlignment="1">
      <alignment horizontal="left" vertical="center"/>
    </xf>
    <xf numFmtId="0" fontId="28" fillId="0" borderId="43" xfId="1" applyFont="1" applyBorder="1" applyAlignment="1">
      <alignment horizontal="left" vertical="center"/>
    </xf>
    <xf numFmtId="0" fontId="9" fillId="5" borderId="19" xfId="1" applyFill="1" applyBorder="1" applyAlignment="1">
      <alignment horizontal="center" vertical="center"/>
    </xf>
    <xf numFmtId="0" fontId="9" fillId="5" borderId="34" xfId="1" applyFill="1" applyBorder="1" applyAlignment="1">
      <alignment horizontal="center" vertical="center"/>
    </xf>
    <xf numFmtId="0" fontId="9" fillId="5" borderId="35" xfId="1" applyFill="1" applyBorder="1" applyAlignment="1">
      <alignment horizontal="center" vertical="center"/>
    </xf>
    <xf numFmtId="0" fontId="9" fillId="5" borderId="23" xfId="1" applyFill="1" applyBorder="1" applyAlignment="1">
      <alignment horizontal="center" vertical="center"/>
    </xf>
    <xf numFmtId="0" fontId="9" fillId="5" borderId="0" xfId="1" applyFill="1" applyAlignment="1">
      <alignment horizontal="center" vertical="center"/>
    </xf>
    <xf numFmtId="0" fontId="9" fillId="5" borderId="36" xfId="1" applyFill="1" applyBorder="1" applyAlignment="1">
      <alignment horizontal="center" vertical="center"/>
    </xf>
    <xf numFmtId="0" fontId="9" fillId="5" borderId="37" xfId="1" applyFill="1" applyBorder="1" applyAlignment="1">
      <alignment horizontal="center" vertical="center"/>
    </xf>
    <xf numFmtId="0" fontId="9" fillId="5" borderId="38" xfId="1" applyFill="1" applyBorder="1" applyAlignment="1">
      <alignment horizontal="center" vertical="center"/>
    </xf>
    <xf numFmtId="0" fontId="9" fillId="5" borderId="39" xfId="1" applyFill="1" applyBorder="1" applyAlignment="1">
      <alignment horizontal="center" vertical="center"/>
    </xf>
    <xf numFmtId="0" fontId="21" fillId="0" borderId="42" xfId="1" applyFont="1" applyBorder="1" applyAlignment="1">
      <alignment horizontal="left" vertical="center"/>
    </xf>
    <xf numFmtId="0" fontId="28" fillId="0" borderId="47" xfId="1" applyFont="1" applyBorder="1" applyAlignment="1">
      <alignment horizontal="left" vertical="center"/>
    </xf>
    <xf numFmtId="0" fontId="28" fillId="0" borderId="46" xfId="1" applyFont="1" applyBorder="1" applyAlignment="1">
      <alignment horizontal="left" vertical="center"/>
    </xf>
    <xf numFmtId="0" fontId="8" fillId="0" borderId="24" xfId="1" quotePrefix="1" applyFont="1" applyBorder="1" applyAlignment="1">
      <alignment horizontal="left" wrapText="1"/>
    </xf>
    <xf numFmtId="0" fontId="8" fillId="0" borderId="44" xfId="1" quotePrefix="1" applyFont="1" applyBorder="1" applyAlignment="1">
      <alignment horizontal="left" wrapText="1"/>
    </xf>
    <xf numFmtId="0" fontId="8" fillId="0" borderId="25" xfId="1" quotePrefix="1" applyFont="1" applyBorder="1" applyAlignment="1">
      <alignment horizontal="left" wrapText="1"/>
    </xf>
    <xf numFmtId="0" fontId="8" fillId="0" borderId="24" xfId="1" applyFont="1" applyBorder="1" applyAlignment="1">
      <alignment horizontal="left"/>
    </xf>
    <xf numFmtId="0" fontId="8" fillId="0" borderId="44" xfId="1" applyFont="1" applyBorder="1" applyAlignment="1">
      <alignment horizontal="left"/>
    </xf>
    <xf numFmtId="170" fontId="29" fillId="4" borderId="24" xfId="1" applyNumberFormat="1" applyFont="1" applyFill="1" applyBorder="1" applyAlignment="1">
      <alignment horizontal="left" vertical="center"/>
    </xf>
    <xf numFmtId="170" fontId="29" fillId="4" borderId="44" xfId="1" applyNumberFormat="1" applyFont="1" applyFill="1" applyBorder="1" applyAlignment="1">
      <alignment horizontal="left" vertical="center"/>
    </xf>
    <xf numFmtId="0" fontId="21" fillId="0" borderId="26" xfId="1" applyFont="1" applyBorder="1" applyAlignment="1">
      <alignment horizontal="left" vertical="top" wrapText="1"/>
    </xf>
    <xf numFmtId="0" fontId="21" fillId="0" borderId="48" xfId="1" applyFont="1" applyBorder="1" applyAlignment="1">
      <alignment horizontal="left" vertical="top" wrapText="1"/>
    </xf>
    <xf numFmtId="0" fontId="21" fillId="0" borderId="49" xfId="1" applyFont="1" applyBorder="1" applyAlignment="1">
      <alignment horizontal="left" vertical="top" wrapText="1"/>
    </xf>
    <xf numFmtId="0" fontId="36" fillId="9" borderId="0" xfId="1" applyFont="1" applyFill="1" applyAlignment="1">
      <alignment horizontal="left" vertical="center"/>
    </xf>
    <xf numFmtId="0" fontId="34" fillId="0" borderId="24" xfId="1" applyFont="1" applyBorder="1" applyAlignment="1">
      <alignment horizontal="left" vertical="center"/>
    </xf>
    <xf numFmtId="0" fontId="34" fillId="0" borderId="25" xfId="1" applyFont="1" applyBorder="1" applyAlignment="1">
      <alignment horizontal="left" vertical="center"/>
    </xf>
    <xf numFmtId="0" fontId="36" fillId="9" borderId="0" xfId="1" applyFont="1" applyFill="1" applyAlignment="1">
      <alignment horizontal="left" vertical="center" wrapText="1"/>
    </xf>
    <xf numFmtId="0" fontId="21" fillId="8" borderId="0" xfId="5" quotePrefix="1" applyFont="1" applyFill="1" applyAlignment="1">
      <alignment horizontal="left" vertical="center" wrapText="1"/>
    </xf>
    <xf numFmtId="0" fontId="21" fillId="8" borderId="0" xfId="5" applyFont="1" applyFill="1" applyAlignment="1">
      <alignment horizontal="left" vertical="center" wrapText="1"/>
    </xf>
    <xf numFmtId="0" fontId="39" fillId="8" borderId="58" xfId="8" quotePrefix="1" applyFont="1" applyFill="1" applyBorder="1" applyAlignment="1">
      <alignment horizontal="left" vertical="center" wrapText="1"/>
    </xf>
    <xf numFmtId="0" fontId="21" fillId="8" borderId="36" xfId="5" applyFont="1" applyFill="1" applyBorder="1" applyAlignment="1">
      <alignment horizontal="left" vertical="center" wrapText="1"/>
    </xf>
    <xf numFmtId="0" fontId="21" fillId="8" borderId="59" xfId="5" quotePrefix="1" applyFont="1" applyFill="1" applyBorder="1" applyAlignment="1">
      <alignment horizontal="left" vertical="center" wrapText="1"/>
    </xf>
    <xf numFmtId="0" fontId="21" fillId="8" borderId="60" xfId="5" applyFont="1" applyFill="1" applyBorder="1" applyAlignment="1">
      <alignment horizontal="left" vertical="center" wrapText="1"/>
    </xf>
    <xf numFmtId="0" fontId="21" fillId="8" borderId="61" xfId="5" applyFont="1" applyFill="1" applyBorder="1" applyAlignment="1">
      <alignment horizontal="left" vertical="center" wrapText="1"/>
    </xf>
    <xf numFmtId="0" fontId="19" fillId="0" borderId="44" xfId="1" applyFont="1" applyBorder="1" applyAlignment="1">
      <alignment horizontal="left" vertical="center"/>
    </xf>
    <xf numFmtId="0" fontId="19" fillId="0" borderId="24" xfId="1" applyFont="1" applyBorder="1" applyAlignment="1">
      <alignment horizontal="left" vertical="center" wrapText="1"/>
    </xf>
    <xf numFmtId="0" fontId="19" fillId="0" borderId="44" xfId="1" applyFont="1" applyBorder="1" applyAlignment="1">
      <alignment horizontal="left" vertical="center" wrapText="1"/>
    </xf>
    <xf numFmtId="0" fontId="19" fillId="0" borderId="25" xfId="1" applyFont="1" applyBorder="1" applyAlignment="1">
      <alignment horizontal="left" vertical="center" wrapText="1"/>
    </xf>
    <xf numFmtId="0" fontId="21" fillId="8" borderId="54" xfId="5" quotePrefix="1" applyFont="1" applyFill="1" applyBorder="1" applyAlignment="1">
      <alignment horizontal="left" vertical="center" wrapText="1"/>
    </xf>
    <xf numFmtId="0" fontId="21" fillId="8" borderId="54" xfId="5" applyFont="1" applyFill="1" applyBorder="1" applyAlignment="1">
      <alignment horizontal="left" vertical="center" wrapText="1"/>
    </xf>
    <xf numFmtId="0" fontId="21" fillId="8" borderId="55" xfId="5" applyFont="1" applyFill="1" applyBorder="1" applyAlignment="1">
      <alignment horizontal="left" vertical="center" wrapText="1"/>
    </xf>
    <xf numFmtId="0" fontId="19" fillId="0" borderId="30" xfId="5" quotePrefix="1" applyFont="1" applyBorder="1" applyAlignment="1">
      <alignment horizontal="left" vertical="center" wrapText="1"/>
    </xf>
    <xf numFmtId="0" fontId="21" fillId="8" borderId="50" xfId="5" quotePrefix="1" applyFont="1" applyFill="1" applyBorder="1" applyAlignment="1">
      <alignment horizontal="left" vertical="center" wrapText="1"/>
    </xf>
    <xf numFmtId="0" fontId="21" fillId="8" borderId="56" xfId="5" applyFont="1" applyFill="1" applyBorder="1" applyAlignment="1">
      <alignment horizontal="left" vertical="center" wrapText="1"/>
    </xf>
    <xf numFmtId="0" fontId="21" fillId="8" borderId="57" xfId="5" applyFont="1" applyFill="1" applyBorder="1" applyAlignment="1">
      <alignment horizontal="left" vertical="center" wrapText="1"/>
    </xf>
    <xf numFmtId="0" fontId="14" fillId="10" borderId="23" xfId="5" applyFont="1" applyFill="1" applyBorder="1" applyAlignment="1">
      <alignment vertical="center" wrapText="1"/>
    </xf>
    <xf numFmtId="0" fontId="9" fillId="10" borderId="0" xfId="5" applyFill="1" applyAlignment="1">
      <alignment vertical="center" wrapText="1"/>
    </xf>
    <xf numFmtId="0" fontId="21" fillId="8" borderId="49" xfId="5" quotePrefix="1" applyFont="1" applyFill="1" applyBorder="1" applyAlignment="1">
      <alignment horizontal="left" vertical="center" wrapText="1"/>
    </xf>
    <xf numFmtId="0" fontId="21" fillId="8" borderId="49" xfId="5" applyFont="1" applyFill="1" applyBorder="1" applyAlignment="1">
      <alignment horizontal="left" vertical="center" wrapText="1"/>
    </xf>
    <xf numFmtId="0" fontId="21" fillId="8" borderId="62" xfId="5" applyFont="1" applyFill="1" applyBorder="1" applyAlignment="1">
      <alignment horizontal="left" vertical="center" wrapText="1"/>
    </xf>
    <xf numFmtId="0" fontId="19" fillId="8" borderId="24" xfId="5" quotePrefix="1" applyFont="1" applyFill="1" applyBorder="1" applyAlignment="1">
      <alignment horizontal="left" vertical="top" wrapText="1"/>
    </xf>
    <xf numFmtId="0" fontId="19" fillId="8" borderId="44" xfId="5" applyFont="1" applyFill="1" applyBorder="1" applyAlignment="1">
      <alignment horizontal="left" vertical="top" wrapText="1"/>
    </xf>
    <xf numFmtId="0" fontId="19" fillId="8" borderId="43" xfId="5" applyFont="1" applyFill="1" applyBorder="1" applyAlignment="1">
      <alignment horizontal="left" vertical="top" wrapText="1"/>
    </xf>
    <xf numFmtId="0" fontId="19" fillId="0" borderId="26" xfId="5" quotePrefix="1" applyFont="1" applyBorder="1" applyAlignment="1">
      <alignment horizontal="left" vertical="center" wrapText="1"/>
    </xf>
    <xf numFmtId="0" fontId="21" fillId="8" borderId="26" xfId="5" quotePrefix="1" applyFont="1" applyFill="1" applyBorder="1" applyAlignment="1">
      <alignment horizontal="left" vertical="center" wrapText="1"/>
    </xf>
    <xf numFmtId="0" fontId="21" fillId="8" borderId="26" xfId="5" applyFont="1" applyFill="1" applyBorder="1" applyAlignment="1">
      <alignment horizontal="left" vertical="center" wrapText="1"/>
    </xf>
    <xf numFmtId="0" fontId="21" fillId="8" borderId="31" xfId="5" applyFont="1" applyFill="1" applyBorder="1" applyAlignment="1">
      <alignment horizontal="left" vertical="center" wrapText="1"/>
    </xf>
    <xf numFmtId="0" fontId="21" fillId="8" borderId="32" xfId="5" quotePrefix="1" applyFont="1" applyFill="1" applyBorder="1" applyAlignment="1">
      <alignment horizontal="left" vertical="center" wrapText="1"/>
    </xf>
    <xf numFmtId="0" fontId="21" fillId="8" borderId="32" xfId="5" applyFont="1" applyFill="1" applyBorder="1" applyAlignment="1">
      <alignment horizontal="left" vertical="center" wrapText="1"/>
    </xf>
    <xf numFmtId="0" fontId="21" fillId="8" borderId="33" xfId="5" applyFont="1" applyFill="1" applyBorder="1" applyAlignment="1">
      <alignment horizontal="left" vertical="center" wrapText="1"/>
    </xf>
    <xf numFmtId="0" fontId="14" fillId="0" borderId="0" xfId="1" applyFont="1" applyAlignment="1">
      <alignment vertical="top"/>
    </xf>
  </cellXfs>
  <cellStyles count="12">
    <cellStyle name="Comma 2" xfId="2" xr:uid="{34328DED-40EB-456B-9F54-C82DD889AC26}"/>
    <cellStyle name="Hyperlink 2" xfId="8" xr:uid="{B8B6CEF1-4FFE-4139-94EE-9F3395C4A0F0}"/>
    <cellStyle name="Normal" xfId="0" builtinId="0"/>
    <cellStyle name="Normal 14" xfId="10" xr:uid="{20803620-C728-426B-97F4-8977D23A3F2F}"/>
    <cellStyle name="Normal 2" xfId="1" xr:uid="{5B2CA8BB-509A-4881-81F5-581F3043E64D}"/>
    <cellStyle name="Normal 2 2 2" xfId="5" xr:uid="{A1397518-F5AF-4944-817B-7D332600AA6E}"/>
    <cellStyle name="Normal 47" xfId="7" xr:uid="{E1890675-D2FD-45D8-83BE-E487A20FEC66}"/>
    <cellStyle name="Normal 48" xfId="9" xr:uid="{9B1BF1D9-3AAC-43E9-92F6-58D78FCDFB01}"/>
    <cellStyle name="Normal 50" xfId="11" xr:uid="{0483DB83-1215-4BBF-9CD1-6E80A1CE2233}"/>
    <cellStyle name="Normal 51" xfId="4" xr:uid="{535242FA-0242-4E4D-B898-139460C489E0}"/>
    <cellStyle name="Normal 52" xfId="6" xr:uid="{3B10FC17-C44A-4C69-94D4-E5AE15647661}"/>
    <cellStyle name="Percent 2" xfId="3" xr:uid="{3AF33552-ACFE-45C7-996B-497F5C9C06E7}"/>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2463800</xdr:colOff>
      <xdr:row>0</xdr:row>
      <xdr:rowOff>0</xdr:rowOff>
    </xdr:from>
    <xdr:to>
      <xdr:col>2</xdr:col>
      <xdr:colOff>1993900</xdr:colOff>
      <xdr:row>8</xdr:row>
      <xdr:rowOff>40217</xdr:rowOff>
    </xdr:to>
    <xdr:pic>
      <xdr:nvPicPr>
        <xdr:cNvPr id="2" name="Picture 1" descr="Eskom - A new era for energy in South ...">
          <a:extLst>
            <a:ext uri="{FF2B5EF4-FFF2-40B4-BE49-F238E27FC236}">
              <a16:creationId xmlns:a16="http://schemas.microsoft.com/office/drawing/2014/main" id="{BC628162-A80C-45BA-861C-FEF2ED399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9550" y="0"/>
          <a:ext cx="3365500" cy="1361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bathaWN\AppData\Local\Microsoft\Windows\INetCache\Content.Outlook\45BE8EIN\Copy%20of%20Final_MSAP%20Pricing%20Schedule_16_04_2025.xlsx" TargetMode="External"/><Relationship Id="rId1" Type="http://schemas.openxmlformats.org/officeDocument/2006/relationships/externalLinkPath" Target="file:///C:\Users\mbathaWN\AppData\Local\Microsoft\Windows\INetCache\Content.Outlook\45BE8EIN\Copy%20of%20Final_MSAP%20Pricing%20Schedule_16_04_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bathaWN\Documents\Telecomms\Procurement\Microwave%20Access%20Radio%20Network\Annexure%20A%20Prices%20for%20Tenderers%20Rev%205.5%2017.07.2025.xlsx" TargetMode="External"/><Relationship Id="rId1" Type="http://schemas.openxmlformats.org/officeDocument/2006/relationships/externalLinkPath" Target="file:///C:\Users\mbathaWN\Documents\Telecomms\Procurement\Microwave%20Access%20Radio%20Network\Annexure%20A%20Prices%20for%20Tenderers%20Rev%205.5%2017.07.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umedek\Desktop\ET%20Contract%20Requests\Forecasts\Copy%20of%20Pricing%20Schedule%20_ACE%20RTU%20Repairs%20contract%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5.1.0 Preamble"/>
      <sheetName val="5.1.1 Price Table 1-6 Equipment"/>
      <sheetName val="5.1.1 Table 7-8 Services"/>
      <sheetName val="5.1.1Table 9-10 Design&amp;Training"/>
      <sheetName val="5.1.1 Table 11 OEM Fees"/>
      <sheetName val="5.1.2 CPA Formulae"/>
      <sheetName val="5.1.4 PS5"/>
      <sheetName val="5.1.3 Summary"/>
      <sheetName val="5.1.4 Exchange Rates"/>
      <sheetName val="Types"/>
      <sheetName val="Price"/>
    </sheetNames>
    <sheetDataSet>
      <sheetData sheetId="0">
        <row r="4">
          <cell r="C4" t="str">
            <v>Main Offer Only</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5.1.0 Preamble"/>
      <sheetName val="Summary."/>
      <sheetName val="5.1.1 All Items"/>
      <sheetName val="5.1.1 Indoor Units"/>
      <sheetName val="5.1.1 All-Outdoor Radios"/>
      <sheetName val="5.1.1 Branchning Equipment"/>
      <sheetName val="5.1.1 Outdoor Units"/>
      <sheetName val="5.1.1 Antennas"/>
      <sheetName val="5.1.1 Installation Equipment"/>
      <sheetName val="5.1.1 Spares"/>
      <sheetName val="5.1.1 SFPs"/>
      <sheetName val="5.1.1 NMS"/>
      <sheetName val="5.1.1 Services"/>
      <sheetName val="5.1.2 CPA Formulae"/>
      <sheetName val="5.1.3 Summary"/>
      <sheetName val="5.1.4 Exchange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5">
          <cell r="F15">
            <v>0</v>
          </cell>
        </row>
        <row r="17">
          <cell r="F17">
            <v>0</v>
          </cell>
        </row>
      </sheetData>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Tender Cover Sheet"/>
      <sheetName val="5.1.0 Preamble"/>
      <sheetName val="5.1.1 Price Table 1-2"/>
      <sheetName val="5.1.1 Price Table 3"/>
      <sheetName val="5.1.2 CPA Formulae"/>
      <sheetName val="5.1.3 Summary"/>
      <sheetName val="5.1.4 PS5"/>
      <sheetName val="5.1.4 Exchange Rates"/>
    </sheetNames>
    <sheetDataSet>
      <sheetData sheetId="0">
        <row r="4">
          <cell r="C4" t="str">
            <v>Main Offer Only</v>
          </cell>
        </row>
      </sheetData>
      <sheetData sheetId="1">
        <row r="14">
          <cell r="C14" t="str">
            <v>Provision of ACE 3600 RTU and Front-End Processor(FEP) support and repair services on an as and when required basis for a period of (5) five years.</v>
          </cell>
        </row>
      </sheetData>
      <sheetData sheetId="2" refreshError="1"/>
      <sheetData sheetId="3">
        <row r="23">
          <cell r="F23">
            <v>0</v>
          </cell>
        </row>
      </sheetData>
      <sheetData sheetId="4">
        <row r="55">
          <cell r="F55">
            <v>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resbank.co.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7E6-BAE7-4424-96B8-29F81895796D}">
  <sheetPr>
    <pageSetUpPr fitToPage="1"/>
  </sheetPr>
  <dimension ref="A1:S44"/>
  <sheetViews>
    <sheetView tabSelected="1" zoomScale="80" zoomScaleNormal="80" workbookViewId="0">
      <selection activeCell="B9" sqref="B9:C9"/>
    </sheetView>
  </sheetViews>
  <sheetFormatPr defaultColWidth="9.08984375" defaultRowHeight="12.5" x14ac:dyDescent="0.35"/>
  <cols>
    <col min="1" max="1" width="7.08984375" style="95" customWidth="1"/>
    <col min="2" max="2" width="34.90625" style="95" customWidth="1"/>
    <col min="3" max="3" width="94.90625" style="95" customWidth="1"/>
    <col min="4" max="4" width="9.08984375" style="264"/>
    <col min="5" max="16384" width="9.08984375" style="95"/>
  </cols>
  <sheetData>
    <row r="1" spans="1:19" ht="13" x14ac:dyDescent="0.35">
      <c r="B1" s="393" t="s">
        <v>752</v>
      </c>
    </row>
    <row r="2" spans="1:19" s="78" customFormat="1" ht="15.5" x14ac:dyDescent="0.35">
      <c r="A2" s="261" t="s">
        <v>512</v>
      </c>
      <c r="B2" s="262"/>
      <c r="C2" s="77" t="s">
        <v>751</v>
      </c>
      <c r="D2" s="66"/>
      <c r="G2" s="79"/>
      <c r="L2" s="79"/>
      <c r="M2" s="80"/>
      <c r="N2" s="81"/>
      <c r="O2" s="82"/>
      <c r="Q2" s="83"/>
      <c r="R2" s="82"/>
      <c r="S2" s="84"/>
    </row>
    <row r="3" spans="1:19" s="78" customFormat="1" ht="30.65" customHeight="1" x14ac:dyDescent="0.35">
      <c r="A3" s="261" t="s">
        <v>513</v>
      </c>
      <c r="B3" s="262"/>
      <c r="C3" s="85" t="s">
        <v>750</v>
      </c>
      <c r="G3" s="79"/>
      <c r="K3" s="86"/>
      <c r="L3" s="87"/>
      <c r="M3" s="88"/>
      <c r="N3" s="81"/>
      <c r="O3" s="82"/>
      <c r="Q3" s="83"/>
      <c r="R3" s="82"/>
      <c r="S3" s="84"/>
    </row>
    <row r="4" spans="1:19" s="78" customFormat="1" ht="31" x14ac:dyDescent="0.35">
      <c r="A4" s="261" t="s">
        <v>514</v>
      </c>
      <c r="B4" s="262"/>
      <c r="C4" s="85" t="s">
        <v>715</v>
      </c>
      <c r="G4" s="79"/>
      <c r="K4" s="86"/>
      <c r="L4" s="87"/>
      <c r="M4" s="88"/>
      <c r="N4" s="81"/>
      <c r="O4" s="82"/>
      <c r="Q4" s="83"/>
      <c r="R4" s="82"/>
      <c r="S4" s="84"/>
    </row>
    <row r="5" spans="1:19" s="78" customFormat="1" ht="15.5" x14ac:dyDescent="0.35">
      <c r="A5" s="261" t="s">
        <v>717</v>
      </c>
      <c r="B5" s="262"/>
      <c r="C5" s="77" t="s">
        <v>718</v>
      </c>
      <c r="G5" s="79"/>
      <c r="K5" s="86"/>
      <c r="L5" s="87"/>
      <c r="M5" s="88"/>
      <c r="N5" s="81"/>
      <c r="O5" s="82"/>
      <c r="Q5" s="83"/>
      <c r="R5" s="82"/>
      <c r="S5" s="84"/>
    </row>
    <row r="6" spans="1:19" s="78" customFormat="1" ht="15.5" x14ac:dyDescent="0.35">
      <c r="A6" s="66"/>
      <c r="B6" s="89"/>
      <c r="C6" s="90"/>
      <c r="G6" s="79"/>
      <c r="K6" s="86"/>
      <c r="L6" s="87"/>
      <c r="M6" s="88"/>
      <c r="N6" s="81"/>
      <c r="O6" s="82"/>
      <c r="Q6" s="83"/>
      <c r="R6" s="82"/>
      <c r="S6" s="84"/>
    </row>
    <row r="7" spans="1:19" ht="18" x14ac:dyDescent="0.35">
      <c r="A7" s="263" t="s">
        <v>719</v>
      </c>
      <c r="D7" s="95"/>
    </row>
    <row r="8" spans="1:19" x14ac:dyDescent="0.35">
      <c r="C8" s="264"/>
      <c r="D8" s="95"/>
      <c r="E8" s="91"/>
    </row>
    <row r="9" spans="1:19" ht="38.25" customHeight="1" x14ac:dyDescent="0.35">
      <c r="A9" s="265">
        <v>1</v>
      </c>
      <c r="B9" s="307" t="s">
        <v>720</v>
      </c>
      <c r="C9" s="308"/>
      <c r="D9" s="95"/>
      <c r="E9" s="91"/>
    </row>
    <row r="10" spans="1:19" ht="35.15" customHeight="1" x14ac:dyDescent="0.35">
      <c r="A10" s="265">
        <v>2</v>
      </c>
      <c r="B10" s="307" t="s">
        <v>721</v>
      </c>
      <c r="C10" s="308"/>
      <c r="D10" s="95"/>
      <c r="E10" s="91"/>
    </row>
    <row r="11" spans="1:19" ht="53.4" customHeight="1" x14ac:dyDescent="0.35">
      <c r="A11" s="265">
        <v>3</v>
      </c>
      <c r="B11" s="307" t="s">
        <v>722</v>
      </c>
      <c r="C11" s="308"/>
      <c r="D11" s="95"/>
      <c r="E11" s="91"/>
    </row>
    <row r="12" spans="1:19" ht="33" customHeight="1" x14ac:dyDescent="0.35">
      <c r="A12" s="265">
        <v>4</v>
      </c>
      <c r="B12" s="309" t="s">
        <v>723</v>
      </c>
      <c r="C12" s="309"/>
      <c r="D12" s="95"/>
      <c r="E12" s="91"/>
    </row>
    <row r="13" spans="1:19" s="267" customFormat="1" ht="15.5" x14ac:dyDescent="0.35">
      <c r="A13" s="266"/>
      <c r="B13" s="95"/>
      <c r="C13" s="264"/>
      <c r="D13" s="95"/>
      <c r="E13" s="91"/>
    </row>
    <row r="14" spans="1:19" ht="15.5" x14ac:dyDescent="0.35">
      <c r="A14" s="266"/>
      <c r="C14" s="264"/>
      <c r="D14" s="95"/>
      <c r="E14" s="91"/>
    </row>
    <row r="15" spans="1:19" ht="38.25" customHeight="1" x14ac:dyDescent="0.35">
      <c r="A15" s="268">
        <v>5</v>
      </c>
      <c r="B15" s="269" t="s">
        <v>724</v>
      </c>
      <c r="C15" s="268"/>
      <c r="D15" s="270"/>
      <c r="E15" s="271"/>
      <c r="F15" s="272"/>
    </row>
    <row r="16" spans="1:19" ht="79.5" customHeight="1" x14ac:dyDescent="0.35">
      <c r="A16" s="266"/>
      <c r="B16" s="273" t="s">
        <v>725</v>
      </c>
      <c r="C16" s="274" t="s">
        <v>726</v>
      </c>
      <c r="D16" s="272"/>
      <c r="E16" s="89"/>
      <c r="F16" s="272"/>
    </row>
    <row r="17" spans="1:16" ht="93.75" customHeight="1" x14ac:dyDescent="0.35">
      <c r="A17" s="266"/>
      <c r="B17" s="275" t="s">
        <v>727</v>
      </c>
      <c r="C17" s="276" t="s">
        <v>728</v>
      </c>
      <c r="D17" s="272"/>
      <c r="E17" s="89"/>
      <c r="F17" s="272"/>
      <c r="I17" s="304"/>
      <c r="J17" s="304"/>
      <c r="K17" s="304"/>
      <c r="L17" s="304"/>
      <c r="M17" s="304"/>
      <c r="N17" s="304"/>
      <c r="O17" s="304"/>
      <c r="P17" s="304"/>
    </row>
    <row r="18" spans="1:16" ht="24" customHeight="1" x14ac:dyDescent="0.35">
      <c r="A18" s="266"/>
      <c r="B18" s="275" t="s">
        <v>729</v>
      </c>
      <c r="C18" s="276" t="s">
        <v>730</v>
      </c>
      <c r="D18" s="272"/>
      <c r="E18" s="89"/>
      <c r="F18" s="272"/>
      <c r="I18" s="304"/>
      <c r="J18" s="304"/>
      <c r="K18" s="304"/>
      <c r="L18" s="304"/>
      <c r="M18" s="304"/>
      <c r="N18" s="304"/>
      <c r="O18" s="304"/>
      <c r="P18" s="304"/>
    </row>
    <row r="19" spans="1:16" ht="86.15" customHeight="1" x14ac:dyDescent="0.35">
      <c r="A19" s="266"/>
      <c r="B19" s="275" t="s">
        <v>731</v>
      </c>
      <c r="C19" s="276" t="s">
        <v>732</v>
      </c>
      <c r="D19" s="272"/>
      <c r="E19" s="89"/>
      <c r="F19" s="272"/>
    </row>
    <row r="20" spans="1:16" ht="138" customHeight="1" x14ac:dyDescent="0.35">
      <c r="A20" s="266"/>
      <c r="B20" s="275" t="s">
        <v>733</v>
      </c>
      <c r="C20" s="276" t="s">
        <v>734</v>
      </c>
      <c r="D20" s="272"/>
      <c r="E20" s="89"/>
      <c r="F20" s="272"/>
    </row>
    <row r="21" spans="1:16" ht="15.5" x14ac:dyDescent="0.35">
      <c r="A21" s="266"/>
      <c r="B21" s="62"/>
      <c r="C21" s="277"/>
      <c r="D21" s="272"/>
      <c r="E21" s="89"/>
      <c r="F21" s="272"/>
    </row>
    <row r="22" spans="1:16" ht="15.5" x14ac:dyDescent="0.35">
      <c r="A22" s="266"/>
      <c r="B22" s="272"/>
      <c r="C22" s="278"/>
      <c r="D22" s="272"/>
      <c r="E22" s="89"/>
      <c r="F22" s="272"/>
    </row>
    <row r="23" spans="1:16" ht="15.5" x14ac:dyDescent="0.35">
      <c r="A23" s="268">
        <v>6</v>
      </c>
      <c r="B23" s="305" t="s">
        <v>735</v>
      </c>
      <c r="C23" s="306"/>
      <c r="D23" s="272"/>
      <c r="E23" s="89"/>
      <c r="F23" s="272"/>
    </row>
    <row r="24" spans="1:16" ht="15.5" x14ac:dyDescent="0.35">
      <c r="A24" s="266"/>
      <c r="B24" s="305" t="s">
        <v>736</v>
      </c>
      <c r="C24" s="306"/>
      <c r="D24" s="272"/>
      <c r="E24" s="89"/>
      <c r="F24" s="272"/>
    </row>
    <row r="25" spans="1:16" ht="15.5" x14ac:dyDescent="0.35">
      <c r="A25" s="266"/>
      <c r="B25" s="279"/>
      <c r="C25" s="280" t="s">
        <v>526</v>
      </c>
      <c r="D25" s="272"/>
      <c r="E25" s="272"/>
      <c r="F25" s="272"/>
    </row>
    <row r="26" spans="1:16" ht="15.5" x14ac:dyDescent="0.35">
      <c r="B26" s="281"/>
      <c r="C26" s="282" t="s">
        <v>527</v>
      </c>
      <c r="D26" s="89"/>
      <c r="E26" s="89"/>
    </row>
    <row r="27" spans="1:16" x14ac:dyDescent="0.35">
      <c r="C27" s="264"/>
      <c r="D27" s="95"/>
      <c r="E27" s="91"/>
    </row>
    <row r="36" spans="3:5" x14ac:dyDescent="0.35">
      <c r="E36" s="91"/>
    </row>
    <row r="37" spans="3:5" x14ac:dyDescent="0.35">
      <c r="E37" s="91"/>
    </row>
    <row r="38" spans="3:5" x14ac:dyDescent="0.35">
      <c r="E38" s="91"/>
    </row>
    <row r="39" spans="3:5" x14ac:dyDescent="0.35">
      <c r="E39" s="91"/>
    </row>
    <row r="40" spans="3:5" x14ac:dyDescent="0.35">
      <c r="C40" s="264"/>
      <c r="D40" s="95"/>
      <c r="E40" s="91"/>
    </row>
    <row r="41" spans="3:5" x14ac:dyDescent="0.35">
      <c r="D41" s="95"/>
      <c r="E41" s="91"/>
    </row>
    <row r="42" spans="3:5" x14ac:dyDescent="0.35">
      <c r="D42" s="95"/>
      <c r="E42" s="91"/>
    </row>
    <row r="43" spans="3:5" x14ac:dyDescent="0.35">
      <c r="D43" s="95"/>
      <c r="E43" s="91"/>
    </row>
    <row r="44" spans="3:5" x14ac:dyDescent="0.35">
      <c r="D44" s="95"/>
      <c r="E44" s="91"/>
    </row>
  </sheetData>
  <mergeCells count="8">
    <mergeCell ref="I17:P17"/>
    <mergeCell ref="I18:P18"/>
    <mergeCell ref="B23:C23"/>
    <mergeCell ref="B24:C24"/>
    <mergeCell ref="B9:C9"/>
    <mergeCell ref="B10:C10"/>
    <mergeCell ref="B11:C11"/>
    <mergeCell ref="B12:C12"/>
  </mergeCells>
  <pageMargins left="0.74803149606299213" right="0.74803149606299213" top="0.98425196850393704" bottom="0.98425196850393704" header="0.51181102362204722" footer="0.51181102362204722"/>
  <pageSetup paperSize="9" scale="34" orientation="portrait" r:id="rId1"/>
  <headerFooter alignWithMargins="0">
    <oddHeader>&amp;REskom Holdings Limited
&amp;A</oddHeader>
    <oddFooter>&amp;CPage &amp;P of &amp;N&amp;R&amp;D&amp;L&amp;8&amp;F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8941A-B19D-4D7B-B272-45C3F57244C9}">
  <sheetPr>
    <tabColor rgb="FFFF0000"/>
  </sheetPr>
  <dimension ref="A1:J40"/>
  <sheetViews>
    <sheetView topLeftCell="A26" zoomScale="80" zoomScaleNormal="80" workbookViewId="0">
      <selection activeCell="F6" sqref="F6:F37"/>
    </sheetView>
  </sheetViews>
  <sheetFormatPr defaultRowHeight="11.5" x14ac:dyDescent="0.25"/>
  <cols>
    <col min="1" max="1" width="8.7265625" style="12"/>
    <col min="2" max="2" width="10.906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1.7265625" style="4" customWidth="1"/>
    <col min="11" max="16384" width="8.7265625" style="4"/>
  </cols>
  <sheetData>
    <row r="1" spans="1:10" ht="16" thickBot="1" x14ac:dyDescent="0.3">
      <c r="A1" s="41" t="s">
        <v>715</v>
      </c>
    </row>
    <row r="2" spans="1:10" ht="13.5" thickBot="1" x14ac:dyDescent="0.3">
      <c r="I2" s="315" t="s">
        <v>744</v>
      </c>
      <c r="J2" s="316"/>
    </row>
    <row r="3" spans="1:10" ht="42.5" customHeight="1" x14ac:dyDescent="0.25">
      <c r="A3" s="295" t="s">
        <v>747</v>
      </c>
      <c r="B3" s="296" t="s">
        <v>743</v>
      </c>
      <c r="C3" s="296" t="s">
        <v>742</v>
      </c>
      <c r="D3" s="296" t="s">
        <v>741</v>
      </c>
      <c r="E3" s="296" t="s">
        <v>737</v>
      </c>
      <c r="F3" s="296" t="s">
        <v>738</v>
      </c>
      <c r="G3" s="296" t="s">
        <v>739</v>
      </c>
      <c r="H3" s="303" t="s">
        <v>740</v>
      </c>
      <c r="I3" s="295" t="s">
        <v>745</v>
      </c>
      <c r="J3" s="297" t="s">
        <v>746</v>
      </c>
    </row>
    <row r="4" spans="1:10" x14ac:dyDescent="0.25">
      <c r="A4" s="22"/>
      <c r="B4" s="23"/>
      <c r="C4" s="24"/>
      <c r="D4" s="26"/>
      <c r="E4" s="26"/>
      <c r="F4" s="27"/>
      <c r="G4" s="25"/>
      <c r="H4" s="28"/>
      <c r="I4" s="301"/>
      <c r="J4" s="302"/>
    </row>
    <row r="5" spans="1:10" ht="20.5" customHeight="1" x14ac:dyDescent="0.25">
      <c r="A5" s="323" t="s">
        <v>352</v>
      </c>
      <c r="B5" s="324"/>
      <c r="C5" s="325"/>
      <c r="D5" s="36"/>
      <c r="E5" s="36"/>
      <c r="F5" s="38"/>
      <c r="G5" s="37"/>
      <c r="H5" s="39"/>
      <c r="I5" s="290" t="s">
        <v>748</v>
      </c>
      <c r="J5" s="291"/>
    </row>
    <row r="6" spans="1:10" ht="23" x14ac:dyDescent="0.25">
      <c r="A6" s="40" t="s">
        <v>441</v>
      </c>
      <c r="B6" s="10" t="s">
        <v>232</v>
      </c>
      <c r="C6" s="2" t="s">
        <v>233</v>
      </c>
      <c r="D6" s="8" t="s">
        <v>25</v>
      </c>
      <c r="E6" s="8" t="s">
        <v>749</v>
      </c>
      <c r="F6" s="15">
        <v>600</v>
      </c>
      <c r="G6" s="16"/>
      <c r="H6" s="17">
        <f t="shared" ref="H6:H37" si="0">G6*F6</f>
        <v>0</v>
      </c>
      <c r="I6" s="284"/>
      <c r="J6" s="285" t="str">
        <f>IF(I6="","Fixed",VLOOKUP(I6,'5.1.2 CPA Formulae'!B9:E19,2,FALSE))</f>
        <v>Fixed</v>
      </c>
    </row>
    <row r="7" spans="1:10" ht="23" x14ac:dyDescent="0.25">
      <c r="A7" s="40" t="s">
        <v>442</v>
      </c>
      <c r="B7" s="10" t="s">
        <v>234</v>
      </c>
      <c r="C7" s="2" t="s">
        <v>235</v>
      </c>
      <c r="D7" s="8" t="s">
        <v>26</v>
      </c>
      <c r="E7" s="8" t="s">
        <v>749</v>
      </c>
      <c r="F7" s="15">
        <v>600</v>
      </c>
      <c r="G7" s="16"/>
      <c r="H7" s="17">
        <f t="shared" si="0"/>
        <v>0</v>
      </c>
      <c r="I7" s="286"/>
      <c r="J7" s="283" t="str">
        <f>IF(I7="","Fixed",VLOOKUP(I7,'5.1.2 CPA Formulae'!B10:E20,2,FALSE))</f>
        <v>Fixed</v>
      </c>
    </row>
    <row r="8" spans="1:10" ht="23" x14ac:dyDescent="0.25">
      <c r="A8" s="40" t="s">
        <v>443</v>
      </c>
      <c r="B8" s="10" t="s">
        <v>236</v>
      </c>
      <c r="C8" s="2" t="s">
        <v>325</v>
      </c>
      <c r="D8" s="8" t="s">
        <v>27</v>
      </c>
      <c r="E8" s="8" t="s">
        <v>749</v>
      </c>
      <c r="F8" s="15">
        <v>600</v>
      </c>
      <c r="G8" s="16"/>
      <c r="H8" s="17">
        <f t="shared" si="0"/>
        <v>0</v>
      </c>
      <c r="I8" s="286"/>
      <c r="J8" s="283" t="str">
        <f>IF(I8="","Fixed",VLOOKUP(I8,'5.1.2 CPA Formulae'!B11:E21,2,FALSE))</f>
        <v>Fixed</v>
      </c>
    </row>
    <row r="9" spans="1:10" ht="23" x14ac:dyDescent="0.25">
      <c r="A9" s="40" t="s">
        <v>444</v>
      </c>
      <c r="B9" s="10" t="s">
        <v>237</v>
      </c>
      <c r="C9" s="2" t="s">
        <v>238</v>
      </c>
      <c r="D9" s="8" t="s">
        <v>75</v>
      </c>
      <c r="E9" s="8" t="s">
        <v>749</v>
      </c>
      <c r="F9" s="15">
        <v>600</v>
      </c>
      <c r="G9" s="16"/>
      <c r="H9" s="17">
        <f t="shared" si="0"/>
        <v>0</v>
      </c>
      <c r="I9" s="286"/>
      <c r="J9" s="283" t="str">
        <f>IF(I9="","Fixed",VLOOKUP(I9,'5.1.2 CPA Formulae'!B12:E22,2,FALSE))</f>
        <v>Fixed</v>
      </c>
    </row>
    <row r="10" spans="1:10" ht="23" x14ac:dyDescent="0.25">
      <c r="A10" s="40" t="s">
        <v>445</v>
      </c>
      <c r="B10" s="10" t="s">
        <v>239</v>
      </c>
      <c r="C10" s="2" t="s">
        <v>240</v>
      </c>
      <c r="D10" s="8" t="s">
        <v>76</v>
      </c>
      <c r="E10" s="8" t="s">
        <v>749</v>
      </c>
      <c r="F10" s="15">
        <v>900</v>
      </c>
      <c r="G10" s="16"/>
      <c r="H10" s="17">
        <f t="shared" si="0"/>
        <v>0</v>
      </c>
      <c r="I10" s="286"/>
      <c r="J10" s="283" t="str">
        <f>IF(I10="","Fixed",VLOOKUP(I10,'5.1.2 CPA Formulae'!B13:E23,2,FALSE))</f>
        <v>Fixed</v>
      </c>
    </row>
    <row r="11" spans="1:10" ht="23" x14ac:dyDescent="0.25">
      <c r="A11" s="40" t="s">
        <v>446</v>
      </c>
      <c r="B11" s="10" t="s">
        <v>241</v>
      </c>
      <c r="C11" s="2" t="s">
        <v>329</v>
      </c>
      <c r="D11" s="8" t="s">
        <v>77</v>
      </c>
      <c r="E11" s="8" t="s">
        <v>749</v>
      </c>
      <c r="F11" s="15">
        <v>3500</v>
      </c>
      <c r="G11" s="16"/>
      <c r="H11" s="17">
        <f t="shared" si="0"/>
        <v>0</v>
      </c>
      <c r="I11" s="286"/>
      <c r="J11" s="283" t="str">
        <f>IF(I11="","Fixed",VLOOKUP(I11,'5.1.2 CPA Formulae'!B14:E24,2,FALSE))</f>
        <v>Fixed</v>
      </c>
    </row>
    <row r="12" spans="1:10" ht="23" x14ac:dyDescent="0.25">
      <c r="A12" s="40" t="s">
        <v>447</v>
      </c>
      <c r="B12" s="10" t="s">
        <v>242</v>
      </c>
      <c r="C12" s="2" t="s">
        <v>328</v>
      </c>
      <c r="D12" s="8" t="s">
        <v>78</v>
      </c>
      <c r="E12" s="8" t="s">
        <v>749</v>
      </c>
      <c r="F12" s="15">
        <v>3500</v>
      </c>
      <c r="G12" s="16"/>
      <c r="H12" s="17">
        <f t="shared" si="0"/>
        <v>0</v>
      </c>
      <c r="I12" s="286"/>
      <c r="J12" s="283" t="str">
        <f>IF(I12="","Fixed",VLOOKUP(I12,'5.1.2 CPA Formulae'!B15:E25,2,FALSE))</f>
        <v>Fixed</v>
      </c>
    </row>
    <row r="13" spans="1:10" ht="23" x14ac:dyDescent="0.25">
      <c r="A13" s="40" t="s">
        <v>448</v>
      </c>
      <c r="B13" s="10" t="s">
        <v>243</v>
      </c>
      <c r="C13" s="2" t="s">
        <v>327</v>
      </c>
      <c r="D13" s="8" t="s">
        <v>79</v>
      </c>
      <c r="E13" s="8" t="s">
        <v>749</v>
      </c>
      <c r="F13" s="15">
        <v>3500</v>
      </c>
      <c r="G13" s="16"/>
      <c r="H13" s="17">
        <f t="shared" si="0"/>
        <v>0</v>
      </c>
      <c r="I13" s="286"/>
      <c r="J13" s="283" t="str">
        <f>IF(I13="","Fixed",VLOOKUP(I13,'5.1.2 CPA Formulae'!B16:E26,2,FALSE))</f>
        <v>Fixed</v>
      </c>
    </row>
    <row r="14" spans="1:10" ht="23" x14ac:dyDescent="0.25">
      <c r="A14" s="40" t="s">
        <v>449</v>
      </c>
      <c r="B14" s="10" t="s">
        <v>244</v>
      </c>
      <c r="C14" s="2" t="s">
        <v>326</v>
      </c>
      <c r="D14" s="8" t="s">
        <v>80</v>
      </c>
      <c r="E14" s="8" t="s">
        <v>749</v>
      </c>
      <c r="F14" s="15">
        <v>900</v>
      </c>
      <c r="G14" s="16"/>
      <c r="H14" s="17">
        <f t="shared" si="0"/>
        <v>0</v>
      </c>
      <c r="I14" s="286"/>
      <c r="J14" s="283" t="str">
        <f>IF(I14="","Fixed",VLOOKUP(I14,'5.1.2 CPA Formulae'!B17:E27,2,FALSE))</f>
        <v>Fixed</v>
      </c>
    </row>
    <row r="15" spans="1:10" ht="23" x14ac:dyDescent="0.25">
      <c r="A15" s="40" t="s">
        <v>450</v>
      </c>
      <c r="B15" s="10" t="s">
        <v>245</v>
      </c>
      <c r="C15" s="2" t="s">
        <v>333</v>
      </c>
      <c r="D15" s="8" t="s">
        <v>81</v>
      </c>
      <c r="E15" s="8" t="s">
        <v>749</v>
      </c>
      <c r="F15" s="15">
        <v>900</v>
      </c>
      <c r="G15" s="16"/>
      <c r="H15" s="17">
        <f t="shared" si="0"/>
        <v>0</v>
      </c>
      <c r="I15" s="286"/>
      <c r="J15" s="283" t="str">
        <f>IF(I15="","Fixed",VLOOKUP(I15,'5.1.2 CPA Formulae'!B18:E28,2,FALSE))</f>
        <v>Fixed</v>
      </c>
    </row>
    <row r="16" spans="1:10" ht="23" x14ac:dyDescent="0.25">
      <c r="A16" s="40" t="s">
        <v>451</v>
      </c>
      <c r="B16" s="10" t="s">
        <v>246</v>
      </c>
      <c r="C16" s="2" t="s">
        <v>332</v>
      </c>
      <c r="D16" s="8" t="s">
        <v>82</v>
      </c>
      <c r="E16" s="8" t="s">
        <v>749</v>
      </c>
      <c r="F16" s="15">
        <v>900</v>
      </c>
      <c r="G16" s="16"/>
      <c r="H16" s="17">
        <f t="shared" si="0"/>
        <v>0</v>
      </c>
      <c r="I16" s="286"/>
      <c r="J16" s="283" t="str">
        <f>IF(I16="","Fixed",VLOOKUP(I16,'5.1.2 CPA Formulae'!B19:E29,2,FALSE))</f>
        <v>Fixed</v>
      </c>
    </row>
    <row r="17" spans="1:10" ht="23" x14ac:dyDescent="0.25">
      <c r="A17" s="40" t="s">
        <v>452</v>
      </c>
      <c r="B17" s="10" t="s">
        <v>247</v>
      </c>
      <c r="C17" s="2" t="s">
        <v>331</v>
      </c>
      <c r="D17" s="8" t="s">
        <v>83</v>
      </c>
      <c r="E17" s="8" t="s">
        <v>749</v>
      </c>
      <c r="F17" s="15">
        <v>900</v>
      </c>
      <c r="G17" s="16"/>
      <c r="H17" s="17">
        <f t="shared" si="0"/>
        <v>0</v>
      </c>
      <c r="I17" s="286"/>
      <c r="J17" s="283" t="str">
        <f>IF(I17="","Fixed",VLOOKUP(I17,'5.1.2 CPA Formulae'!B20:E30,2,FALSE))</f>
        <v>Fixed</v>
      </c>
    </row>
    <row r="18" spans="1:10" ht="23" x14ac:dyDescent="0.25">
      <c r="A18" s="40" t="s">
        <v>453</v>
      </c>
      <c r="B18" s="10" t="s">
        <v>248</v>
      </c>
      <c r="C18" s="2" t="s">
        <v>330</v>
      </c>
      <c r="D18" s="8" t="s">
        <v>84</v>
      </c>
      <c r="E18" s="8" t="s">
        <v>749</v>
      </c>
      <c r="F18" s="15">
        <v>900</v>
      </c>
      <c r="G18" s="16"/>
      <c r="H18" s="17">
        <f t="shared" si="0"/>
        <v>0</v>
      </c>
      <c r="I18" s="286"/>
      <c r="J18" s="283" t="str">
        <f>IF(I18="","Fixed",VLOOKUP(I18,'5.1.2 CPA Formulae'!B21:E31,2,FALSE))</f>
        <v>Fixed</v>
      </c>
    </row>
    <row r="19" spans="1:10" ht="23" x14ac:dyDescent="0.25">
      <c r="A19" s="40" t="s">
        <v>454</v>
      </c>
      <c r="B19" s="10" t="s">
        <v>249</v>
      </c>
      <c r="C19" s="2" t="s">
        <v>337</v>
      </c>
      <c r="D19" s="8" t="s">
        <v>85</v>
      </c>
      <c r="E19" s="8" t="s">
        <v>749</v>
      </c>
      <c r="F19" s="15">
        <v>900</v>
      </c>
      <c r="G19" s="16"/>
      <c r="H19" s="17">
        <f t="shared" si="0"/>
        <v>0</v>
      </c>
      <c r="I19" s="286"/>
      <c r="J19" s="283" t="str">
        <f>IF(I19="","Fixed",VLOOKUP(I19,'5.1.2 CPA Formulae'!B22:E32,2,FALSE))</f>
        <v>Fixed</v>
      </c>
    </row>
    <row r="20" spans="1:10" ht="23" x14ac:dyDescent="0.25">
      <c r="A20" s="40" t="s">
        <v>455</v>
      </c>
      <c r="B20" s="10" t="s">
        <v>250</v>
      </c>
      <c r="C20" s="2" t="s">
        <v>336</v>
      </c>
      <c r="D20" s="8" t="s">
        <v>86</v>
      </c>
      <c r="E20" s="8" t="s">
        <v>749</v>
      </c>
      <c r="F20" s="15">
        <v>900</v>
      </c>
      <c r="G20" s="16"/>
      <c r="H20" s="17">
        <f t="shared" si="0"/>
        <v>0</v>
      </c>
      <c r="I20" s="286"/>
      <c r="J20" s="283" t="str">
        <f>IF(I20="","Fixed",VLOOKUP(I20,'5.1.2 CPA Formulae'!B23:E33,2,FALSE))</f>
        <v>Fixed</v>
      </c>
    </row>
    <row r="21" spans="1:10" ht="23" x14ac:dyDescent="0.25">
      <c r="A21" s="40" t="s">
        <v>456</v>
      </c>
      <c r="B21" s="10" t="s">
        <v>251</v>
      </c>
      <c r="C21" s="2" t="s">
        <v>335</v>
      </c>
      <c r="D21" s="8" t="s">
        <v>87</v>
      </c>
      <c r="E21" s="8" t="s">
        <v>749</v>
      </c>
      <c r="F21" s="15">
        <v>900</v>
      </c>
      <c r="G21" s="16"/>
      <c r="H21" s="17">
        <f t="shared" si="0"/>
        <v>0</v>
      </c>
      <c r="I21" s="286"/>
      <c r="J21" s="283" t="str">
        <f>IF(I21="","Fixed",VLOOKUP(I21,'5.1.2 CPA Formulae'!B24:E34,2,FALSE))</f>
        <v>Fixed</v>
      </c>
    </row>
    <row r="22" spans="1:10" ht="23" x14ac:dyDescent="0.25">
      <c r="A22" s="40" t="s">
        <v>457</v>
      </c>
      <c r="B22" s="10" t="s">
        <v>252</v>
      </c>
      <c r="C22" s="2" t="s">
        <v>334</v>
      </c>
      <c r="D22" s="8" t="s">
        <v>88</v>
      </c>
      <c r="E22" s="8" t="s">
        <v>749</v>
      </c>
      <c r="F22" s="15">
        <v>900</v>
      </c>
      <c r="G22" s="16"/>
      <c r="H22" s="17">
        <f t="shared" si="0"/>
        <v>0</v>
      </c>
      <c r="I22" s="286"/>
      <c r="J22" s="283" t="str">
        <f>IF(I22="","Fixed",VLOOKUP(I22,'5.1.2 CPA Formulae'!B25:E35,2,FALSE))</f>
        <v>Fixed</v>
      </c>
    </row>
    <row r="23" spans="1:10" ht="23" x14ac:dyDescent="0.25">
      <c r="A23" s="40" t="s">
        <v>458</v>
      </c>
      <c r="B23" s="10" t="s">
        <v>253</v>
      </c>
      <c r="C23" s="2" t="s">
        <v>340</v>
      </c>
      <c r="D23" s="8" t="s">
        <v>89</v>
      </c>
      <c r="E23" s="8" t="s">
        <v>749</v>
      </c>
      <c r="F23" s="15">
        <v>900</v>
      </c>
      <c r="G23" s="16"/>
      <c r="H23" s="17">
        <f t="shared" si="0"/>
        <v>0</v>
      </c>
      <c r="I23" s="286"/>
      <c r="J23" s="283" t="str">
        <f>IF(I23="","Fixed",VLOOKUP(I23,'5.1.2 CPA Formulae'!B26:E36,2,FALSE))</f>
        <v>Fixed</v>
      </c>
    </row>
    <row r="24" spans="1:10" ht="23" x14ac:dyDescent="0.25">
      <c r="A24" s="40" t="s">
        <v>459</v>
      </c>
      <c r="B24" s="10" t="s">
        <v>254</v>
      </c>
      <c r="C24" s="2" t="s">
        <v>339</v>
      </c>
      <c r="D24" s="8" t="s">
        <v>90</v>
      </c>
      <c r="E24" s="8" t="s">
        <v>749</v>
      </c>
      <c r="F24" s="15">
        <v>1000</v>
      </c>
      <c r="G24" s="16"/>
      <c r="H24" s="17">
        <f t="shared" si="0"/>
        <v>0</v>
      </c>
      <c r="I24" s="286"/>
      <c r="J24" s="283" t="str">
        <f>IF(I24="","Fixed",VLOOKUP(I24,'5.1.2 CPA Formulae'!B27:E37,2,FALSE))</f>
        <v>Fixed</v>
      </c>
    </row>
    <row r="25" spans="1:10" ht="23" x14ac:dyDescent="0.25">
      <c r="A25" s="40" t="s">
        <v>460</v>
      </c>
      <c r="B25" s="10" t="s">
        <v>255</v>
      </c>
      <c r="C25" s="2" t="s">
        <v>338</v>
      </c>
      <c r="D25" s="8" t="s">
        <v>91</v>
      </c>
      <c r="E25" s="8" t="s">
        <v>749</v>
      </c>
      <c r="F25" s="15">
        <v>900</v>
      </c>
      <c r="G25" s="16"/>
      <c r="H25" s="17">
        <f t="shared" si="0"/>
        <v>0</v>
      </c>
      <c r="I25" s="286"/>
      <c r="J25" s="283" t="str">
        <f>IF(I25="","Fixed",VLOOKUP(I25,'5.1.2 CPA Formulae'!B28:E38,2,FALSE))</f>
        <v>Fixed</v>
      </c>
    </row>
    <row r="26" spans="1:10" ht="23" x14ac:dyDescent="0.25">
      <c r="A26" s="40" t="s">
        <v>461</v>
      </c>
      <c r="B26" s="10" t="s">
        <v>256</v>
      </c>
      <c r="C26" s="2" t="s">
        <v>257</v>
      </c>
      <c r="D26" s="8" t="s">
        <v>92</v>
      </c>
      <c r="E26" s="8" t="s">
        <v>749</v>
      </c>
      <c r="F26" s="15">
        <v>600</v>
      </c>
      <c r="G26" s="16"/>
      <c r="H26" s="17">
        <f t="shared" si="0"/>
        <v>0</v>
      </c>
      <c r="I26" s="286"/>
      <c r="J26" s="283" t="str">
        <f>IF(I26="","Fixed",VLOOKUP(I26,'5.1.2 CPA Formulae'!B29:E39,2,FALSE))</f>
        <v>Fixed</v>
      </c>
    </row>
    <row r="27" spans="1:10" ht="23" x14ac:dyDescent="0.25">
      <c r="A27" s="40" t="s">
        <v>462</v>
      </c>
      <c r="B27" s="10" t="s">
        <v>258</v>
      </c>
      <c r="C27" s="2" t="s">
        <v>259</v>
      </c>
      <c r="D27" s="8" t="s">
        <v>93</v>
      </c>
      <c r="E27" s="8" t="s">
        <v>749</v>
      </c>
      <c r="F27" s="15">
        <v>600</v>
      </c>
      <c r="G27" s="16"/>
      <c r="H27" s="17">
        <f t="shared" si="0"/>
        <v>0</v>
      </c>
      <c r="I27" s="286"/>
      <c r="J27" s="283" t="str">
        <f>IF(I27="","Fixed",VLOOKUP(I27,'5.1.2 CPA Formulae'!B30:E40,2,FALSE))</f>
        <v>Fixed</v>
      </c>
    </row>
    <row r="28" spans="1:10" ht="23" x14ac:dyDescent="0.25">
      <c r="A28" s="40" t="s">
        <v>463</v>
      </c>
      <c r="B28" s="10" t="s">
        <v>260</v>
      </c>
      <c r="C28" s="2" t="s">
        <v>261</v>
      </c>
      <c r="D28" s="8" t="s">
        <v>28</v>
      </c>
      <c r="E28" s="8" t="s">
        <v>749</v>
      </c>
      <c r="F28" s="15">
        <v>600</v>
      </c>
      <c r="G28" s="16"/>
      <c r="H28" s="17">
        <f t="shared" si="0"/>
        <v>0</v>
      </c>
      <c r="I28" s="286"/>
      <c r="J28" s="283" t="str">
        <f>IF(I28="","Fixed",VLOOKUP(I28,'5.1.2 CPA Formulae'!B31:E41,2,FALSE))</f>
        <v>Fixed</v>
      </c>
    </row>
    <row r="29" spans="1:10" ht="23" x14ac:dyDescent="0.25">
      <c r="A29" s="40" t="s">
        <v>464</v>
      </c>
      <c r="B29" s="10" t="s">
        <v>262</v>
      </c>
      <c r="C29" s="2" t="s">
        <v>263</v>
      </c>
      <c r="D29" s="8" t="s">
        <v>29</v>
      </c>
      <c r="E29" s="8" t="s">
        <v>749</v>
      </c>
      <c r="F29" s="15">
        <v>600</v>
      </c>
      <c r="G29" s="16"/>
      <c r="H29" s="17">
        <f t="shared" si="0"/>
        <v>0</v>
      </c>
      <c r="I29" s="286"/>
      <c r="J29" s="283" t="str">
        <f>IF(I29="","Fixed",VLOOKUP(I29,'5.1.2 CPA Formulae'!B32:E42,2,FALSE))</f>
        <v>Fixed</v>
      </c>
    </row>
    <row r="30" spans="1:10" ht="23" x14ac:dyDescent="0.25">
      <c r="A30" s="40" t="s">
        <v>465</v>
      </c>
      <c r="B30" s="10" t="s">
        <v>264</v>
      </c>
      <c r="C30" s="2" t="s">
        <v>265</v>
      </c>
      <c r="D30" s="8" t="s">
        <v>30</v>
      </c>
      <c r="E30" s="8" t="s">
        <v>749</v>
      </c>
      <c r="F30" s="15">
        <v>100</v>
      </c>
      <c r="G30" s="16"/>
      <c r="H30" s="17">
        <f t="shared" si="0"/>
        <v>0</v>
      </c>
      <c r="I30" s="286"/>
      <c r="J30" s="283" t="str">
        <f>IF(I30="","Fixed",VLOOKUP(I30,'5.1.2 CPA Formulae'!B33:E43,2,FALSE))</f>
        <v>Fixed</v>
      </c>
    </row>
    <row r="31" spans="1:10" ht="23" x14ac:dyDescent="0.25">
      <c r="A31" s="40" t="s">
        <v>466</v>
      </c>
      <c r="B31" s="10" t="s">
        <v>266</v>
      </c>
      <c r="C31" s="2" t="s">
        <v>267</v>
      </c>
      <c r="D31" s="8" t="s">
        <v>94</v>
      </c>
      <c r="E31" s="8" t="s">
        <v>749</v>
      </c>
      <c r="F31" s="15">
        <v>600</v>
      </c>
      <c r="G31" s="16"/>
      <c r="H31" s="17">
        <f t="shared" si="0"/>
        <v>0</v>
      </c>
      <c r="I31" s="286"/>
      <c r="J31" s="283" t="str">
        <f>IF(I31="","Fixed",VLOOKUP(I31,'5.1.2 CPA Formulae'!B34:E44,2,FALSE))</f>
        <v>Fixed</v>
      </c>
    </row>
    <row r="32" spans="1:10" ht="23" x14ac:dyDescent="0.25">
      <c r="A32" s="40" t="s">
        <v>467</v>
      </c>
      <c r="B32" s="10" t="s">
        <v>268</v>
      </c>
      <c r="C32" s="2" t="s">
        <v>111</v>
      </c>
      <c r="D32" s="8" t="s">
        <v>110</v>
      </c>
      <c r="E32" s="8" t="s">
        <v>749</v>
      </c>
      <c r="F32" s="15">
        <v>220</v>
      </c>
      <c r="G32" s="16"/>
      <c r="H32" s="17">
        <f t="shared" si="0"/>
        <v>0</v>
      </c>
      <c r="I32" s="286"/>
      <c r="J32" s="283" t="str">
        <f>IF(I32="","Fixed",VLOOKUP(I32,'5.1.2 CPA Formulae'!B35:E45,2,FALSE))</f>
        <v>Fixed</v>
      </c>
    </row>
    <row r="33" spans="1:10" ht="23" x14ac:dyDescent="0.25">
      <c r="A33" s="40" t="s">
        <v>468</v>
      </c>
      <c r="B33" s="10" t="s">
        <v>269</v>
      </c>
      <c r="C33" s="2" t="s">
        <v>270</v>
      </c>
      <c r="D33" s="8" t="s">
        <v>95</v>
      </c>
      <c r="E33" s="8" t="s">
        <v>749</v>
      </c>
      <c r="F33" s="15">
        <v>600</v>
      </c>
      <c r="G33" s="16"/>
      <c r="H33" s="17">
        <f t="shared" si="0"/>
        <v>0</v>
      </c>
      <c r="I33" s="286"/>
      <c r="J33" s="283" t="str">
        <f>IF(I33="","Fixed",VLOOKUP(I33,'5.1.2 CPA Formulae'!B36:E46,2,FALSE))</f>
        <v>Fixed</v>
      </c>
    </row>
    <row r="34" spans="1:10" ht="23" x14ac:dyDescent="0.25">
      <c r="A34" s="40" t="s">
        <v>469</v>
      </c>
      <c r="B34" s="10" t="s">
        <v>271</v>
      </c>
      <c r="C34" s="2" t="s">
        <v>272</v>
      </c>
      <c r="D34" s="8" t="s">
        <v>96</v>
      </c>
      <c r="E34" s="8" t="s">
        <v>749</v>
      </c>
      <c r="F34" s="15">
        <v>600</v>
      </c>
      <c r="G34" s="16"/>
      <c r="H34" s="17">
        <f t="shared" si="0"/>
        <v>0</v>
      </c>
      <c r="I34" s="286"/>
      <c r="J34" s="283" t="str">
        <f>IF(I34="","Fixed",VLOOKUP(I34,'5.1.2 CPA Formulae'!B37:E47,2,FALSE))</f>
        <v>Fixed</v>
      </c>
    </row>
    <row r="35" spans="1:10" ht="23" x14ac:dyDescent="0.25">
      <c r="A35" s="40" t="s">
        <v>470</v>
      </c>
      <c r="B35" s="10" t="s">
        <v>273</v>
      </c>
      <c r="C35" s="2" t="s">
        <v>274</v>
      </c>
      <c r="D35" s="8" t="s">
        <v>97</v>
      </c>
      <c r="E35" s="8" t="s">
        <v>749</v>
      </c>
      <c r="F35" s="15">
        <v>600</v>
      </c>
      <c r="G35" s="16"/>
      <c r="H35" s="17">
        <f t="shared" si="0"/>
        <v>0</v>
      </c>
      <c r="I35" s="286"/>
      <c r="J35" s="283" t="str">
        <f>IF(I35="","Fixed",VLOOKUP(I35,'5.1.2 CPA Formulae'!B38:E48,2,FALSE))</f>
        <v>Fixed</v>
      </c>
    </row>
    <row r="36" spans="1:10" ht="23" x14ac:dyDescent="0.25">
      <c r="A36" s="40" t="s">
        <v>471</v>
      </c>
      <c r="B36" s="10" t="s">
        <v>275</v>
      </c>
      <c r="C36" s="2" t="s">
        <v>276</v>
      </c>
      <c r="D36" s="8" t="s">
        <v>98</v>
      </c>
      <c r="E36" s="8" t="s">
        <v>749</v>
      </c>
      <c r="F36" s="15">
        <v>600</v>
      </c>
      <c r="G36" s="16"/>
      <c r="H36" s="17">
        <f t="shared" si="0"/>
        <v>0</v>
      </c>
      <c r="I36" s="286"/>
      <c r="J36" s="283" t="str">
        <f>IF(I36="","Fixed",VLOOKUP(I36,'5.1.2 CPA Formulae'!B39:E49,2,FALSE))</f>
        <v>Fixed</v>
      </c>
    </row>
    <row r="37" spans="1:10" ht="23.5" thickBot="1" x14ac:dyDescent="0.3">
      <c r="A37" s="40" t="s">
        <v>472</v>
      </c>
      <c r="B37" s="10" t="s">
        <v>277</v>
      </c>
      <c r="C37" s="2" t="s">
        <v>278</v>
      </c>
      <c r="D37" s="8" t="s">
        <v>99</v>
      </c>
      <c r="E37" s="8" t="s">
        <v>749</v>
      </c>
      <c r="F37" s="15">
        <v>2500</v>
      </c>
      <c r="G37" s="16"/>
      <c r="H37" s="17">
        <f t="shared" si="0"/>
        <v>0</v>
      </c>
      <c r="I37" s="287"/>
      <c r="J37" s="288" t="str">
        <f>IF(I37="","Fixed",VLOOKUP(I37,'5.1.2 CPA Formulae'!B40:E50,2,FALSE))</f>
        <v>Fixed</v>
      </c>
    </row>
    <row r="38" spans="1:10" ht="24" customHeight="1" thickBot="1" x14ac:dyDescent="0.3">
      <c r="A38" s="29"/>
      <c r="B38" s="30"/>
      <c r="C38" s="30"/>
      <c r="D38" s="32"/>
      <c r="E38" s="32"/>
      <c r="F38" s="33"/>
      <c r="G38" s="31"/>
      <c r="H38" s="34">
        <f>SUM(H6:H37)</f>
        <v>0</v>
      </c>
      <c r="I38" s="289"/>
      <c r="J38" s="5"/>
    </row>
    <row r="39" spans="1:10" x14ac:dyDescent="0.25">
      <c r="F39" s="12"/>
      <c r="H39" s="21"/>
    </row>
    <row r="40" spans="1:10" x14ac:dyDescent="0.25">
      <c r="D40" s="1"/>
      <c r="E40" s="1"/>
      <c r="H40" s="21"/>
    </row>
  </sheetData>
  <mergeCells count="2">
    <mergeCell ref="A5:C5"/>
    <mergeCell ref="I2:J2"/>
  </mergeCells>
  <pageMargins left="0.7" right="0.7" top="0.75" bottom="0.75" header="0.3" footer="0.3"/>
  <pageSetup scale="6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4886EC3-3896-4AB6-AFDC-0DDA2D44D6AD}">
          <x14:formula1>
            <xm:f>'5.1.2 CPA Formulae'!$B$9:$B$19</xm:f>
          </x14:formula1>
          <xm:sqref>I6:I37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346E4-110E-49DD-A193-ED2681DFA24E}">
  <sheetPr>
    <tabColor rgb="FFFF0000"/>
  </sheetPr>
  <dimension ref="A1:J20"/>
  <sheetViews>
    <sheetView topLeftCell="A9" zoomScale="80" zoomScaleNormal="80" workbookViewId="0">
      <selection activeCell="F7" sqref="F7:F17"/>
    </sheetView>
  </sheetViews>
  <sheetFormatPr defaultRowHeight="11.5" x14ac:dyDescent="0.25"/>
  <cols>
    <col min="1" max="1" width="8.7265625" style="12"/>
    <col min="2" max="2" width="10.089843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4.90625" style="4" customWidth="1"/>
    <col min="10" max="10" width="14.6328125" style="4" customWidth="1"/>
    <col min="11" max="16384" width="8.7265625" style="4"/>
  </cols>
  <sheetData>
    <row r="1" spans="1:10" ht="15.5" x14ac:dyDescent="0.25">
      <c r="A1" s="41" t="s">
        <v>715</v>
      </c>
    </row>
    <row r="2" spans="1:10" ht="12" thickBot="1" x14ac:dyDescent="0.3"/>
    <row r="3" spans="1:10" ht="18" customHeight="1" thickBot="1" x14ac:dyDescent="0.3">
      <c r="I3" s="315" t="s">
        <v>744</v>
      </c>
      <c r="J3" s="316"/>
    </row>
    <row r="4" spans="1:10" ht="41.5" customHeight="1" x14ac:dyDescent="0.25">
      <c r="A4" s="295" t="s">
        <v>747</v>
      </c>
      <c r="B4" s="296" t="s">
        <v>743</v>
      </c>
      <c r="C4" s="296" t="s">
        <v>742</v>
      </c>
      <c r="D4" s="296" t="s">
        <v>741</v>
      </c>
      <c r="E4" s="296" t="s">
        <v>737</v>
      </c>
      <c r="F4" s="296" t="s">
        <v>738</v>
      </c>
      <c r="G4" s="296" t="s">
        <v>739</v>
      </c>
      <c r="H4" s="297" t="s">
        <v>740</v>
      </c>
      <c r="I4" s="295" t="s">
        <v>745</v>
      </c>
      <c r="J4" s="297" t="s">
        <v>746</v>
      </c>
    </row>
    <row r="5" spans="1:10" x14ac:dyDescent="0.25">
      <c r="A5" s="292"/>
      <c r="B5" s="293"/>
      <c r="C5" s="293"/>
      <c r="D5" s="293"/>
      <c r="E5" s="293"/>
      <c r="F5" s="293"/>
      <c r="G5" s="293"/>
      <c r="H5" s="294"/>
      <c r="I5" s="301"/>
      <c r="J5" s="302"/>
    </row>
    <row r="6" spans="1:10" ht="23" customHeight="1" x14ac:dyDescent="0.25">
      <c r="A6" s="323" t="s">
        <v>353</v>
      </c>
      <c r="B6" s="324"/>
      <c r="C6" s="325"/>
      <c r="D6" s="36"/>
      <c r="E6" s="36"/>
      <c r="F6" s="38"/>
      <c r="G6" s="37"/>
      <c r="H6" s="39"/>
      <c r="I6" s="290" t="s">
        <v>748</v>
      </c>
      <c r="J6" s="291"/>
    </row>
    <row r="7" spans="1:10" ht="23" x14ac:dyDescent="0.25">
      <c r="A7" s="40" t="s">
        <v>473</v>
      </c>
      <c r="B7" s="10" t="s">
        <v>279</v>
      </c>
      <c r="C7" s="2" t="s">
        <v>280</v>
      </c>
      <c r="D7" s="8" t="s">
        <v>31</v>
      </c>
      <c r="E7" s="8" t="s">
        <v>749</v>
      </c>
      <c r="F7" s="15">
        <v>100</v>
      </c>
      <c r="G7" s="16"/>
      <c r="H7" s="17">
        <f t="shared" ref="H7:H17" si="0">G7*F7</f>
        <v>0</v>
      </c>
      <c r="I7" s="284"/>
      <c r="J7" s="285" t="str">
        <f>IF(I7="","Fixed",VLOOKUP(I7,'5.1.2 CPA Formulae'!B10:E20,2,FALSE))</f>
        <v>Fixed</v>
      </c>
    </row>
    <row r="8" spans="1:10" ht="24" customHeight="1" x14ac:dyDescent="0.25">
      <c r="A8" s="40" t="s">
        <v>474</v>
      </c>
      <c r="B8" s="10" t="s">
        <v>281</v>
      </c>
      <c r="C8" s="2" t="s">
        <v>282</v>
      </c>
      <c r="D8" s="8" t="s">
        <v>32</v>
      </c>
      <c r="E8" s="8" t="s">
        <v>749</v>
      </c>
      <c r="F8" s="15">
        <v>300</v>
      </c>
      <c r="G8" s="16"/>
      <c r="H8" s="17">
        <f t="shared" si="0"/>
        <v>0</v>
      </c>
      <c r="I8" s="286"/>
      <c r="J8" s="283" t="str">
        <f>IF(I8="","Fixed",VLOOKUP(I8,'5.1.2 CPA Formulae'!B11:E21,2,FALSE))</f>
        <v>Fixed</v>
      </c>
    </row>
    <row r="9" spans="1:10" ht="23" x14ac:dyDescent="0.25">
      <c r="A9" s="40" t="s">
        <v>475</v>
      </c>
      <c r="B9" s="10" t="s">
        <v>283</v>
      </c>
      <c r="C9" s="2" t="s">
        <v>284</v>
      </c>
      <c r="D9" s="8" t="s">
        <v>33</v>
      </c>
      <c r="E9" s="8" t="s">
        <v>749</v>
      </c>
      <c r="F9" s="15">
        <v>200</v>
      </c>
      <c r="G9" s="16"/>
      <c r="H9" s="17">
        <f t="shared" si="0"/>
        <v>0</v>
      </c>
      <c r="I9" s="286"/>
      <c r="J9" s="283" t="str">
        <f>IF(I9="","Fixed",VLOOKUP(I9,'5.1.2 CPA Formulae'!B12:E22,2,FALSE))</f>
        <v>Fixed</v>
      </c>
    </row>
    <row r="10" spans="1:10" ht="23" x14ac:dyDescent="0.25">
      <c r="A10" s="40" t="s">
        <v>476</v>
      </c>
      <c r="B10" s="10" t="s">
        <v>285</v>
      </c>
      <c r="C10" s="2" t="s">
        <v>286</v>
      </c>
      <c r="D10" s="8" t="s">
        <v>34</v>
      </c>
      <c r="E10" s="8" t="s">
        <v>749</v>
      </c>
      <c r="F10" s="15">
        <v>100</v>
      </c>
      <c r="G10" s="16"/>
      <c r="H10" s="17">
        <f t="shared" si="0"/>
        <v>0</v>
      </c>
      <c r="I10" s="286"/>
      <c r="J10" s="283" t="str">
        <f>IF(I10="","Fixed",VLOOKUP(I10,'5.1.2 CPA Formulae'!B13:E23,2,FALSE))</f>
        <v>Fixed</v>
      </c>
    </row>
    <row r="11" spans="1:10" ht="23" x14ac:dyDescent="0.25">
      <c r="A11" s="40" t="s">
        <v>477</v>
      </c>
      <c r="B11" s="10" t="s">
        <v>287</v>
      </c>
      <c r="C11" s="2" t="s">
        <v>288</v>
      </c>
      <c r="D11" s="8" t="s">
        <v>35</v>
      </c>
      <c r="E11" s="8" t="s">
        <v>749</v>
      </c>
      <c r="F11" s="15">
        <v>30</v>
      </c>
      <c r="G11" s="16"/>
      <c r="H11" s="17">
        <f t="shared" si="0"/>
        <v>0</v>
      </c>
      <c r="I11" s="286"/>
      <c r="J11" s="283" t="str">
        <f>IF(I11="","Fixed",VLOOKUP(I11,'5.1.2 CPA Formulae'!B14:E24,2,FALSE))</f>
        <v>Fixed</v>
      </c>
    </row>
    <row r="12" spans="1:10" ht="23" x14ac:dyDescent="0.25">
      <c r="A12" s="40" t="s">
        <v>478</v>
      </c>
      <c r="B12" s="10" t="s">
        <v>289</v>
      </c>
      <c r="C12" s="2" t="s">
        <v>290</v>
      </c>
      <c r="D12" s="8" t="s">
        <v>36</v>
      </c>
      <c r="E12" s="8" t="s">
        <v>749</v>
      </c>
      <c r="F12" s="15">
        <v>30</v>
      </c>
      <c r="G12" s="16"/>
      <c r="H12" s="17">
        <f t="shared" si="0"/>
        <v>0</v>
      </c>
      <c r="I12" s="286"/>
      <c r="J12" s="283" t="str">
        <f>IF(I12="","Fixed",VLOOKUP(I12,'5.1.2 CPA Formulae'!B15:E25,2,FALSE))</f>
        <v>Fixed</v>
      </c>
    </row>
    <row r="13" spans="1:10" ht="23" x14ac:dyDescent="0.25">
      <c r="A13" s="40" t="s">
        <v>479</v>
      </c>
      <c r="B13" s="10" t="s">
        <v>291</v>
      </c>
      <c r="C13" s="2" t="s">
        <v>292</v>
      </c>
      <c r="D13" s="8" t="s">
        <v>37</v>
      </c>
      <c r="E13" s="8" t="s">
        <v>749</v>
      </c>
      <c r="F13" s="15">
        <v>25</v>
      </c>
      <c r="G13" s="16"/>
      <c r="H13" s="17">
        <f t="shared" si="0"/>
        <v>0</v>
      </c>
      <c r="I13" s="286"/>
      <c r="J13" s="283" t="str">
        <f>IF(I13="","Fixed",VLOOKUP(I13,'5.1.2 CPA Formulae'!B16:E26,2,FALSE))</f>
        <v>Fixed</v>
      </c>
    </row>
    <row r="14" spans="1:10" ht="23" x14ac:dyDescent="0.25">
      <c r="A14" s="40" t="s">
        <v>480</v>
      </c>
      <c r="B14" s="10" t="s">
        <v>293</v>
      </c>
      <c r="C14" s="2" t="s">
        <v>294</v>
      </c>
      <c r="D14" s="8" t="s">
        <v>38</v>
      </c>
      <c r="E14" s="8" t="s">
        <v>749</v>
      </c>
      <c r="F14" s="15">
        <v>30</v>
      </c>
      <c r="G14" s="16"/>
      <c r="H14" s="17">
        <f t="shared" si="0"/>
        <v>0</v>
      </c>
      <c r="I14" s="286"/>
      <c r="J14" s="283" t="str">
        <f>IF(I14="","Fixed",VLOOKUP(I14,'5.1.2 CPA Formulae'!B17:E27,2,FALSE))</f>
        <v>Fixed</v>
      </c>
    </row>
    <row r="15" spans="1:10" ht="23" x14ac:dyDescent="0.25">
      <c r="A15" s="40" t="s">
        <v>481</v>
      </c>
      <c r="B15" s="10" t="s">
        <v>295</v>
      </c>
      <c r="C15" s="2" t="s">
        <v>296</v>
      </c>
      <c r="D15" s="8" t="s">
        <v>39</v>
      </c>
      <c r="E15" s="8" t="s">
        <v>749</v>
      </c>
      <c r="F15" s="15">
        <v>100</v>
      </c>
      <c r="G15" s="16"/>
      <c r="H15" s="17">
        <f t="shared" si="0"/>
        <v>0</v>
      </c>
      <c r="I15" s="286"/>
      <c r="J15" s="283" t="str">
        <f>IF(I15="","Fixed",VLOOKUP(I15,'5.1.2 CPA Formulae'!B18:E28,2,FALSE))</f>
        <v>Fixed</v>
      </c>
    </row>
    <row r="16" spans="1:10" ht="23" x14ac:dyDescent="0.25">
      <c r="A16" s="40" t="s">
        <v>482</v>
      </c>
      <c r="B16" s="10" t="s">
        <v>297</v>
      </c>
      <c r="C16" s="2" t="s">
        <v>298</v>
      </c>
      <c r="D16" s="8" t="s">
        <v>40</v>
      </c>
      <c r="E16" s="8" t="s">
        <v>749</v>
      </c>
      <c r="F16" s="15">
        <v>100</v>
      </c>
      <c r="G16" s="16"/>
      <c r="H16" s="17">
        <f t="shared" si="0"/>
        <v>0</v>
      </c>
      <c r="I16" s="286"/>
      <c r="J16" s="283" t="str">
        <f>IF(I16="","Fixed",VLOOKUP(I16,'5.1.2 CPA Formulae'!B19:E29,2,FALSE))</f>
        <v>Fixed</v>
      </c>
    </row>
    <row r="17" spans="1:10" ht="23.5" thickBot="1" x14ac:dyDescent="0.3">
      <c r="A17" s="40" t="s">
        <v>483</v>
      </c>
      <c r="B17" s="10" t="s">
        <v>299</v>
      </c>
      <c r="C17" s="2" t="s">
        <v>300</v>
      </c>
      <c r="D17" s="8" t="s">
        <v>41</v>
      </c>
      <c r="E17" s="8" t="s">
        <v>749</v>
      </c>
      <c r="F17" s="15">
        <v>100</v>
      </c>
      <c r="G17" s="16"/>
      <c r="H17" s="17">
        <f t="shared" si="0"/>
        <v>0</v>
      </c>
      <c r="I17" s="287"/>
      <c r="J17" s="288" t="str">
        <f>IF(I17="","Fixed",VLOOKUP(I17,'5.1.2 CPA Formulae'!B20:E30,2,FALSE))</f>
        <v>Fixed</v>
      </c>
    </row>
    <row r="18" spans="1:10" ht="24" customHeight="1" thickBot="1" x14ac:dyDescent="0.3">
      <c r="A18" s="29"/>
      <c r="B18" s="30"/>
      <c r="C18" s="30"/>
      <c r="D18" s="32"/>
      <c r="E18" s="32"/>
      <c r="F18" s="33"/>
      <c r="G18" s="31"/>
      <c r="H18" s="34">
        <f>SUM(H7:H17)</f>
        <v>0</v>
      </c>
      <c r="I18" s="289"/>
      <c r="J18" s="5"/>
    </row>
    <row r="19" spans="1:10" x14ac:dyDescent="0.25">
      <c r="F19" s="12"/>
      <c r="H19" s="21"/>
    </row>
    <row r="20" spans="1:10" x14ac:dyDescent="0.25">
      <c r="D20" s="1"/>
      <c r="E20" s="1"/>
      <c r="H20" s="21"/>
    </row>
  </sheetData>
  <mergeCells count="2">
    <mergeCell ref="A6:C6"/>
    <mergeCell ref="I3:J3"/>
  </mergeCells>
  <pageMargins left="0.7" right="0.7" top="0.75" bottom="0.75" header="0.3" footer="0.3"/>
  <pageSetup scale="5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E724420-7EE4-4BB6-88C9-D029B6D5A0B7}">
          <x14:formula1>
            <xm:f>'5.1.2 CPA Formulae'!$B$9:$B$19</xm:f>
          </x14:formula1>
          <xm:sqref>I7:I17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72336-810B-44A6-978D-20F81790D25F}">
  <sheetPr>
    <tabColor rgb="FFFF0000"/>
  </sheetPr>
  <dimension ref="A1:J20"/>
  <sheetViews>
    <sheetView zoomScale="80" zoomScaleNormal="80" workbookViewId="0">
      <selection activeCell="F6" sqref="F6:F17"/>
    </sheetView>
  </sheetViews>
  <sheetFormatPr defaultRowHeight="11.5" x14ac:dyDescent="0.25"/>
  <cols>
    <col min="1" max="1" width="8.7265625" style="12"/>
    <col min="2" max="2" width="9.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4.08984375" style="4" customWidth="1"/>
    <col min="10" max="10" width="11.7265625" style="4" customWidth="1"/>
    <col min="11" max="16384" width="8.7265625" style="4"/>
  </cols>
  <sheetData>
    <row r="1" spans="1:10" ht="16" thickBot="1" x14ac:dyDescent="0.3">
      <c r="A1" s="41" t="s">
        <v>715</v>
      </c>
    </row>
    <row r="2" spans="1:10" ht="13.5" thickBot="1" x14ac:dyDescent="0.3">
      <c r="I2" s="315" t="s">
        <v>744</v>
      </c>
      <c r="J2" s="316"/>
    </row>
    <row r="3" spans="1:10" ht="32" customHeight="1" x14ac:dyDescent="0.25">
      <c r="A3" s="295" t="s">
        <v>747</v>
      </c>
      <c r="B3" s="296" t="s">
        <v>743</v>
      </c>
      <c r="C3" s="296" t="s">
        <v>742</v>
      </c>
      <c r="D3" s="296" t="s">
        <v>741</v>
      </c>
      <c r="E3" s="296" t="s">
        <v>737</v>
      </c>
      <c r="F3" s="296" t="s">
        <v>738</v>
      </c>
      <c r="G3" s="296" t="s">
        <v>739</v>
      </c>
      <c r="H3" s="303" t="s">
        <v>740</v>
      </c>
      <c r="I3" s="295" t="s">
        <v>745</v>
      </c>
      <c r="J3" s="297" t="s">
        <v>746</v>
      </c>
    </row>
    <row r="4" spans="1:10" x14ac:dyDescent="0.25">
      <c r="A4" s="22"/>
      <c r="B4" s="23"/>
      <c r="C4" s="24"/>
      <c r="D4" s="26"/>
      <c r="E4" s="26"/>
      <c r="F4" s="27"/>
      <c r="G4" s="25"/>
      <c r="H4" s="28"/>
      <c r="I4" s="301"/>
      <c r="J4" s="302"/>
    </row>
    <row r="5" spans="1:10" ht="14.5" customHeight="1" x14ac:dyDescent="0.25">
      <c r="A5" s="323" t="s">
        <v>112</v>
      </c>
      <c r="B5" s="324"/>
      <c r="C5" s="325"/>
      <c r="D5" s="36"/>
      <c r="E5" s="36"/>
      <c r="F5" s="38"/>
      <c r="G5" s="37"/>
      <c r="H5" s="39"/>
      <c r="I5" s="290" t="s">
        <v>748</v>
      </c>
      <c r="J5" s="291"/>
    </row>
    <row r="6" spans="1:10" ht="23" x14ac:dyDescent="0.25">
      <c r="A6" s="40" t="s">
        <v>484</v>
      </c>
      <c r="B6" s="10" t="s">
        <v>301</v>
      </c>
      <c r="C6" s="2" t="s">
        <v>302</v>
      </c>
      <c r="D6" s="8" t="s">
        <v>100</v>
      </c>
      <c r="E6" s="8" t="s">
        <v>749</v>
      </c>
      <c r="F6" s="15">
        <v>300</v>
      </c>
      <c r="G6" s="16"/>
      <c r="H6" s="17">
        <f t="shared" ref="H6:H17" si="0">G6*F6</f>
        <v>0</v>
      </c>
      <c r="I6" s="284"/>
      <c r="J6" s="285" t="str">
        <f>IF(I6="","Fixed",VLOOKUP(I6,'5.1.2 CPA Formulae'!B9:E19,2,FALSE))</f>
        <v>Fixed</v>
      </c>
    </row>
    <row r="7" spans="1:10" ht="23" x14ac:dyDescent="0.25">
      <c r="A7" s="40" t="s">
        <v>485</v>
      </c>
      <c r="B7" s="10" t="s">
        <v>303</v>
      </c>
      <c r="C7" s="2" t="s">
        <v>362</v>
      </c>
      <c r="D7" s="8" t="s">
        <v>42</v>
      </c>
      <c r="E7" s="8" t="s">
        <v>749</v>
      </c>
      <c r="F7" s="15">
        <v>600</v>
      </c>
      <c r="G7" s="16"/>
      <c r="H7" s="17">
        <f t="shared" si="0"/>
        <v>0</v>
      </c>
      <c r="I7" s="286"/>
      <c r="J7" s="283" t="str">
        <f>IF(I7="","Fixed",VLOOKUP(I7,'5.1.2 CPA Formulae'!B10:E20,2,FALSE))</f>
        <v>Fixed</v>
      </c>
    </row>
    <row r="8" spans="1:10" ht="12.5" customHeight="1" x14ac:dyDescent="0.25">
      <c r="A8" s="40" t="s">
        <v>486</v>
      </c>
      <c r="B8" s="10" t="s">
        <v>304</v>
      </c>
      <c r="C8" s="2" t="s">
        <v>363</v>
      </c>
      <c r="D8" s="8" t="s">
        <v>372</v>
      </c>
      <c r="E8" s="8" t="s">
        <v>749</v>
      </c>
      <c r="F8" s="15">
        <v>500</v>
      </c>
      <c r="G8" s="16"/>
      <c r="H8" s="17">
        <f t="shared" si="0"/>
        <v>0</v>
      </c>
      <c r="I8" s="286"/>
      <c r="J8" s="283" t="str">
        <f>IF(I8="","Fixed",VLOOKUP(I8,'5.1.2 CPA Formulae'!B11:E21,2,FALSE))</f>
        <v>Fixed</v>
      </c>
    </row>
    <row r="9" spans="1:10" ht="12.5" customHeight="1" x14ac:dyDescent="0.25">
      <c r="A9" s="40" t="s">
        <v>487</v>
      </c>
      <c r="B9" s="10" t="s">
        <v>306</v>
      </c>
      <c r="C9" s="2" t="s">
        <v>364</v>
      </c>
      <c r="D9" s="8" t="s">
        <v>373</v>
      </c>
      <c r="E9" s="8" t="s">
        <v>749</v>
      </c>
      <c r="F9" s="15">
        <v>500</v>
      </c>
      <c r="G9" s="16"/>
      <c r="H9" s="17">
        <f t="shared" si="0"/>
        <v>0</v>
      </c>
      <c r="I9" s="286"/>
      <c r="J9" s="283" t="str">
        <f>IF(I9="","Fixed",VLOOKUP(I9,'5.1.2 CPA Formulae'!B12:E22,2,FALSE))</f>
        <v>Fixed</v>
      </c>
    </row>
    <row r="10" spans="1:10" ht="23" x14ac:dyDescent="0.25">
      <c r="A10" s="40" t="s">
        <v>488</v>
      </c>
      <c r="B10" s="10" t="s">
        <v>308</v>
      </c>
      <c r="C10" s="2" t="s">
        <v>305</v>
      </c>
      <c r="D10" s="8" t="s">
        <v>101</v>
      </c>
      <c r="E10" s="8" t="s">
        <v>749</v>
      </c>
      <c r="F10" s="15">
        <v>600</v>
      </c>
      <c r="G10" s="16"/>
      <c r="H10" s="17">
        <f t="shared" si="0"/>
        <v>0</v>
      </c>
      <c r="I10" s="286"/>
      <c r="J10" s="283" t="str">
        <f>IF(I10="","Fixed",VLOOKUP(I10,'5.1.2 CPA Formulae'!B13:E23,2,FALSE))</f>
        <v>Fixed</v>
      </c>
    </row>
    <row r="11" spans="1:10" ht="15" customHeight="1" x14ac:dyDescent="0.25">
      <c r="A11" s="40" t="s">
        <v>489</v>
      </c>
      <c r="B11" s="10" t="s">
        <v>310</v>
      </c>
      <c r="C11" s="2" t="s">
        <v>307</v>
      </c>
      <c r="D11" s="8" t="s">
        <v>43</v>
      </c>
      <c r="E11" s="8" t="s">
        <v>749</v>
      </c>
      <c r="F11" s="15">
        <v>150</v>
      </c>
      <c r="G11" s="16"/>
      <c r="H11" s="17">
        <f t="shared" si="0"/>
        <v>0</v>
      </c>
      <c r="I11" s="286"/>
      <c r="J11" s="283" t="str">
        <f>IF(I11="","Fixed",VLOOKUP(I11,'5.1.2 CPA Formulae'!B14:E24,2,FALSE))</f>
        <v>Fixed</v>
      </c>
    </row>
    <row r="12" spans="1:10" ht="15" customHeight="1" x14ac:dyDescent="0.25">
      <c r="A12" s="40" t="s">
        <v>490</v>
      </c>
      <c r="B12" s="10" t="s">
        <v>311</v>
      </c>
      <c r="C12" s="2" t="s">
        <v>309</v>
      </c>
      <c r="D12" s="8" t="s">
        <v>44</v>
      </c>
      <c r="E12" s="8" t="s">
        <v>749</v>
      </c>
      <c r="F12" s="15">
        <v>150</v>
      </c>
      <c r="G12" s="16"/>
      <c r="H12" s="17">
        <f t="shared" si="0"/>
        <v>0</v>
      </c>
      <c r="I12" s="286"/>
      <c r="J12" s="283" t="str">
        <f>IF(I12="","Fixed",VLOOKUP(I12,'5.1.2 CPA Formulae'!B15:E25,2,FALSE))</f>
        <v>Fixed</v>
      </c>
    </row>
    <row r="13" spans="1:10" ht="15" customHeight="1" x14ac:dyDescent="0.25">
      <c r="A13" s="40" t="s">
        <v>491</v>
      </c>
      <c r="B13" s="10" t="s">
        <v>312</v>
      </c>
      <c r="C13" s="2" t="s">
        <v>341</v>
      </c>
      <c r="D13" s="8" t="s">
        <v>45</v>
      </c>
      <c r="E13" s="8" t="s">
        <v>749</v>
      </c>
      <c r="F13" s="15">
        <v>200</v>
      </c>
      <c r="G13" s="16"/>
      <c r="H13" s="17">
        <f t="shared" si="0"/>
        <v>0</v>
      </c>
      <c r="I13" s="286"/>
      <c r="J13" s="283" t="str">
        <f>IF(I13="","Fixed",VLOOKUP(I13,'5.1.2 CPA Formulae'!B16:E26,2,FALSE))</f>
        <v>Fixed</v>
      </c>
    </row>
    <row r="14" spans="1:10" ht="15" customHeight="1" x14ac:dyDescent="0.25">
      <c r="A14" s="40" t="s">
        <v>492</v>
      </c>
      <c r="B14" s="10" t="s">
        <v>314</v>
      </c>
      <c r="C14" s="2" t="s">
        <v>342</v>
      </c>
      <c r="D14" s="8" t="s">
        <v>46</v>
      </c>
      <c r="E14" s="8" t="s">
        <v>749</v>
      </c>
      <c r="F14" s="15">
        <v>100</v>
      </c>
      <c r="G14" s="16"/>
      <c r="H14" s="17">
        <f t="shared" si="0"/>
        <v>0</v>
      </c>
      <c r="I14" s="286"/>
      <c r="J14" s="283" t="str">
        <f>IF(I14="","Fixed",VLOOKUP(I14,'5.1.2 CPA Formulae'!B17:E27,2,FALSE))</f>
        <v>Fixed</v>
      </c>
    </row>
    <row r="15" spans="1:10" ht="15" customHeight="1" x14ac:dyDescent="0.25">
      <c r="A15" s="40" t="s">
        <v>493</v>
      </c>
      <c r="B15" s="10" t="s">
        <v>315</v>
      </c>
      <c r="C15" s="2" t="s">
        <v>313</v>
      </c>
      <c r="D15" s="8" t="s">
        <v>49</v>
      </c>
      <c r="E15" s="8" t="s">
        <v>749</v>
      </c>
      <c r="F15" s="15">
        <v>100</v>
      </c>
      <c r="G15" s="16"/>
      <c r="H15" s="17">
        <f t="shared" si="0"/>
        <v>0</v>
      </c>
      <c r="I15" s="286"/>
      <c r="J15" s="283" t="str">
        <f>IF(I15="","Fixed",VLOOKUP(I15,'5.1.2 CPA Formulae'!B18:E28,2,FALSE))</f>
        <v>Fixed</v>
      </c>
    </row>
    <row r="16" spans="1:10" ht="15" customHeight="1" x14ac:dyDescent="0.25">
      <c r="A16" s="40" t="s">
        <v>494</v>
      </c>
      <c r="B16" s="10" t="s">
        <v>365</v>
      </c>
      <c r="C16" s="2" t="s">
        <v>343</v>
      </c>
      <c r="D16" s="8" t="s">
        <v>47</v>
      </c>
      <c r="E16" s="8" t="s">
        <v>749</v>
      </c>
      <c r="F16" s="15">
        <v>130</v>
      </c>
      <c r="G16" s="16"/>
      <c r="H16" s="17">
        <f t="shared" si="0"/>
        <v>0</v>
      </c>
      <c r="I16" s="286"/>
      <c r="J16" s="283" t="str">
        <f>IF(I16="","Fixed",VLOOKUP(I16,'5.1.2 CPA Formulae'!B19:E29,2,FALSE))</f>
        <v>Fixed</v>
      </c>
    </row>
    <row r="17" spans="1:10" ht="15" customHeight="1" thickBot="1" x14ac:dyDescent="0.3">
      <c r="A17" s="40" t="s">
        <v>495</v>
      </c>
      <c r="B17" s="11" t="s">
        <v>366</v>
      </c>
      <c r="C17" s="3" t="s">
        <v>344</v>
      </c>
      <c r="D17" s="9" t="s">
        <v>48</v>
      </c>
      <c r="E17" s="9" t="s">
        <v>749</v>
      </c>
      <c r="F17" s="19">
        <v>150</v>
      </c>
      <c r="G17" s="18"/>
      <c r="H17" s="20">
        <f t="shared" si="0"/>
        <v>0</v>
      </c>
      <c r="I17" s="287"/>
      <c r="J17" s="288" t="str">
        <f>IF(I17="","Fixed",VLOOKUP(I17,'5.1.2 CPA Formulae'!B20:E30,2,FALSE))</f>
        <v>Fixed</v>
      </c>
    </row>
    <row r="18" spans="1:10" ht="24" customHeight="1" thickBot="1" x14ac:dyDescent="0.3">
      <c r="A18" s="29"/>
      <c r="B18" s="30"/>
      <c r="C18" s="30"/>
      <c r="D18" s="32"/>
      <c r="E18" s="32"/>
      <c r="F18" s="33"/>
      <c r="G18" s="31"/>
      <c r="H18" s="34">
        <f>SUM(H6:H17)</f>
        <v>0</v>
      </c>
      <c r="I18" s="289"/>
      <c r="J18" s="5"/>
    </row>
    <row r="19" spans="1:10" x14ac:dyDescent="0.25">
      <c r="F19" s="12"/>
      <c r="H19" s="21"/>
    </row>
    <row r="20" spans="1:10" x14ac:dyDescent="0.25">
      <c r="D20" s="1"/>
      <c r="E20" s="1"/>
      <c r="H20" s="21"/>
    </row>
  </sheetData>
  <mergeCells count="2">
    <mergeCell ref="I2:J2"/>
    <mergeCell ref="A5:C5"/>
  </mergeCells>
  <pageMargins left="0.7" right="0.7" top="0.75" bottom="0.75" header="0.3" footer="0.3"/>
  <pageSetup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23CDAC8-3437-45EB-B5E7-A10CF7561A94}">
          <x14:formula1>
            <xm:f>'5.1.2 CPA Formulae'!$B$9:$B$19</xm:f>
          </x14:formula1>
          <xm:sqref>I6:I17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2D4B-3F08-4F79-A502-3A5725F496C3}">
  <sheetPr>
    <tabColor theme="3" tint="0.79998168889431442"/>
    <pageSetUpPr fitToPage="1"/>
  </sheetPr>
  <dimension ref="A1:BW149"/>
  <sheetViews>
    <sheetView view="pageBreakPreview" zoomScale="70" zoomScaleNormal="90" zoomScaleSheetLayoutView="70" workbookViewId="0">
      <selection activeCell="E3" sqref="E3"/>
    </sheetView>
  </sheetViews>
  <sheetFormatPr defaultColWidth="9.08984375" defaultRowHeight="12.5" x14ac:dyDescent="0.35"/>
  <cols>
    <col min="1" max="1" width="20.90625" style="130" customWidth="1"/>
    <col min="2" max="2" width="17.453125" style="45" customWidth="1"/>
    <col min="3" max="3" width="40.453125" style="45" customWidth="1"/>
    <col min="4" max="4" width="23.54296875" style="45" customWidth="1"/>
    <col min="5" max="5" width="23.08984375" style="45" customWidth="1"/>
    <col min="6" max="6" width="18.453125" style="45" customWidth="1"/>
    <col min="7" max="7" width="19.08984375" style="45" customWidth="1"/>
    <col min="8" max="8" width="14.90625" style="45" customWidth="1"/>
    <col min="9" max="9" width="11.453125" style="45" customWidth="1"/>
    <col min="10" max="10" width="9.453125" style="45" bestFit="1" customWidth="1"/>
    <col min="11" max="11" width="10.453125" style="45" bestFit="1" customWidth="1"/>
    <col min="12" max="12" width="10.08984375" style="45" bestFit="1" customWidth="1"/>
    <col min="13" max="13" width="10" style="45" bestFit="1" customWidth="1"/>
    <col min="14" max="14" width="10.54296875" style="45" bestFit="1" customWidth="1"/>
    <col min="15" max="16" width="10.453125" style="45" bestFit="1" customWidth="1"/>
    <col min="17" max="19" width="10.08984375" style="45" bestFit="1" customWidth="1"/>
    <col min="20" max="20" width="10.453125" style="45" bestFit="1" customWidth="1"/>
    <col min="21" max="21" width="10.08984375" style="45" bestFit="1" customWidth="1"/>
    <col min="22" max="22" width="10.54296875" style="45" bestFit="1" customWidth="1"/>
    <col min="23" max="23" width="10.08984375" style="45" bestFit="1" customWidth="1"/>
    <col min="24" max="24" width="10" style="45" bestFit="1" customWidth="1"/>
    <col min="25" max="25" width="10.453125" style="45" bestFit="1" customWidth="1"/>
    <col min="26" max="26" width="10.08984375" style="45" bestFit="1" customWidth="1"/>
    <col min="27" max="27" width="10" style="45" bestFit="1" customWidth="1"/>
    <col min="28" max="29" width="10.453125" style="45" bestFit="1" customWidth="1"/>
    <col min="30" max="30" width="10.54296875" style="45" bestFit="1" customWidth="1"/>
    <col min="31" max="31" width="10.453125" style="45" bestFit="1" customWidth="1"/>
    <col min="32" max="32" width="10.54296875" style="45" bestFit="1" customWidth="1"/>
    <col min="33" max="33" width="9.90625" style="45" bestFit="1" customWidth="1"/>
    <col min="34" max="34" width="9.453125" style="45" bestFit="1" customWidth="1"/>
    <col min="35" max="35" width="10.453125" style="45" bestFit="1" customWidth="1"/>
    <col min="36" max="36" width="10.08984375" style="45" bestFit="1" customWidth="1"/>
    <col min="37" max="37" width="10" style="45" bestFit="1" customWidth="1"/>
    <col min="38" max="38" width="10.453125" style="45" bestFit="1" customWidth="1"/>
    <col min="39" max="39" width="10.08984375" style="45" bestFit="1" customWidth="1"/>
    <col min="40" max="40" width="9.90625" style="45" bestFit="1" customWidth="1"/>
    <col min="41" max="41" width="10.08984375" style="45" bestFit="1" customWidth="1"/>
    <col min="42" max="42" width="10.453125" style="45" bestFit="1" customWidth="1"/>
    <col min="43" max="43" width="10.08984375" style="45" bestFit="1" customWidth="1"/>
    <col min="44" max="44" width="10.54296875" style="45" bestFit="1" customWidth="1"/>
    <col min="45" max="45" width="9.90625" style="45" bestFit="1" customWidth="1"/>
    <col min="46" max="46" width="9.453125" style="45" bestFit="1" customWidth="1"/>
    <col min="47" max="47" width="10.453125" style="45" bestFit="1" customWidth="1"/>
    <col min="48" max="48" width="10.08984375" style="45" bestFit="1" customWidth="1"/>
    <col min="49" max="49" width="10" style="45" bestFit="1" customWidth="1"/>
    <col min="50" max="50" width="10.453125" style="45" bestFit="1" customWidth="1"/>
    <col min="51" max="51" width="10.08984375" style="45" bestFit="1" customWidth="1"/>
    <col min="52" max="52" width="9.90625" style="45" bestFit="1" customWidth="1"/>
    <col min="53" max="53" width="10.08984375" style="45" bestFit="1" customWidth="1"/>
    <col min="54" max="54" width="10.453125" style="45" bestFit="1" customWidth="1"/>
    <col min="55" max="55" width="10.08984375" style="45" bestFit="1" customWidth="1"/>
    <col min="56" max="56" width="10.54296875" style="45" bestFit="1" customWidth="1"/>
    <col min="57" max="57" width="9.90625" style="45" bestFit="1" customWidth="1"/>
    <col min="58" max="58" width="9.453125" style="45" bestFit="1" customWidth="1"/>
    <col min="59" max="59" width="10.453125" style="45" bestFit="1" customWidth="1"/>
    <col min="60" max="60" width="10.08984375" style="45" bestFit="1" customWidth="1"/>
    <col min="61" max="61" width="10" style="45" bestFit="1" customWidth="1"/>
    <col min="62" max="62" width="10.453125" style="45" bestFit="1" customWidth="1"/>
    <col min="63" max="63" width="10.08984375" style="45" bestFit="1" customWidth="1"/>
    <col min="64" max="64" width="9.90625" style="45" bestFit="1" customWidth="1"/>
    <col min="65" max="16384" width="9.08984375" style="45"/>
  </cols>
  <sheetData>
    <row r="1" spans="1:17" s="78" customFormat="1" ht="15.5" x14ac:dyDescent="0.35">
      <c r="A1" s="311" t="s">
        <v>512</v>
      </c>
      <c r="B1" s="312"/>
      <c r="C1" s="77" t="s">
        <v>751</v>
      </c>
      <c r="D1" s="66"/>
      <c r="G1" s="79"/>
      <c r="I1" s="79"/>
      <c r="J1" s="80"/>
      <c r="K1" s="81"/>
      <c r="L1" s="82"/>
      <c r="N1" s="83"/>
      <c r="O1" s="82"/>
      <c r="P1" s="84"/>
    </row>
    <row r="2" spans="1:17" s="78" customFormat="1" ht="63.65" customHeight="1" x14ac:dyDescent="0.35">
      <c r="A2" s="311" t="s">
        <v>513</v>
      </c>
      <c r="B2" s="312"/>
      <c r="C2" s="85" t="s">
        <v>750</v>
      </c>
      <c r="G2" s="79"/>
      <c r="H2" s="86"/>
      <c r="I2" s="87"/>
      <c r="J2" s="88"/>
      <c r="K2" s="81"/>
      <c r="L2" s="82"/>
      <c r="N2" s="83"/>
      <c r="O2" s="82"/>
      <c r="P2" s="84"/>
    </row>
    <row r="3" spans="1:17" s="78" customFormat="1" ht="62" x14ac:dyDescent="0.35">
      <c r="A3" s="311" t="s">
        <v>514</v>
      </c>
      <c r="B3" s="312"/>
      <c r="C3" s="85" t="s">
        <v>715</v>
      </c>
      <c r="G3" s="79"/>
      <c r="H3" s="86"/>
      <c r="I3" s="87"/>
      <c r="J3" s="88"/>
      <c r="K3" s="81"/>
      <c r="L3" s="82"/>
      <c r="N3" s="83"/>
      <c r="O3" s="82"/>
      <c r="P3" s="84"/>
    </row>
    <row r="4" spans="1:17" s="78" customFormat="1" ht="15.5" x14ac:dyDescent="0.35">
      <c r="A4" s="311" t="s">
        <v>515</v>
      </c>
      <c r="B4" s="312"/>
      <c r="C4" s="77" t="str">
        <f>'[1]Read Me'!C4</f>
        <v>Main Offer Only</v>
      </c>
      <c r="G4" s="79"/>
      <c r="H4" s="86"/>
      <c r="I4" s="87"/>
      <c r="J4" s="88"/>
      <c r="K4" s="81"/>
      <c r="L4" s="82"/>
      <c r="N4" s="83"/>
      <c r="O4" s="82"/>
      <c r="P4" s="84"/>
    </row>
    <row r="5" spans="1:17" ht="15.5" x14ac:dyDescent="0.35">
      <c r="A5" s="97"/>
      <c r="B5" s="78"/>
      <c r="C5" s="90"/>
      <c r="P5" s="98"/>
    </row>
    <row r="6" spans="1:17" ht="48" customHeight="1" x14ac:dyDescent="0.35">
      <c r="A6" s="326" t="s">
        <v>528</v>
      </c>
      <c r="B6" s="326"/>
      <c r="C6" s="326"/>
      <c r="D6" s="326"/>
      <c r="E6" s="326"/>
      <c r="Q6" s="98"/>
    </row>
    <row r="7" spans="1:17" ht="13.5" thickBot="1" x14ac:dyDescent="0.4">
      <c r="A7" s="99"/>
    </row>
    <row r="8" spans="1:17" ht="16" thickBot="1" x14ac:dyDescent="0.4">
      <c r="A8" s="100" t="s">
        <v>529</v>
      </c>
      <c r="B8" s="101" t="s">
        <v>530</v>
      </c>
      <c r="C8" s="102" t="s">
        <v>531</v>
      </c>
      <c r="D8" s="102"/>
      <c r="E8" s="103"/>
    </row>
    <row r="9" spans="1:17" ht="30.75" customHeight="1" thickBot="1" x14ac:dyDescent="0.4">
      <c r="A9" s="104">
        <v>1</v>
      </c>
      <c r="B9" s="105" t="s">
        <v>532</v>
      </c>
      <c r="C9" s="343" t="s">
        <v>533</v>
      </c>
      <c r="D9" s="343"/>
      <c r="E9" s="106"/>
      <c r="F9" s="328" t="s">
        <v>534</v>
      </c>
      <c r="G9" s="329"/>
      <c r="H9" s="330"/>
    </row>
    <row r="10" spans="1:17" ht="14" x14ac:dyDescent="0.35">
      <c r="A10" s="107">
        <v>2</v>
      </c>
      <c r="B10" s="108" t="s">
        <v>535</v>
      </c>
      <c r="C10" s="331" t="str">
        <f>B41</f>
        <v>Tenderer's description of Formula A</v>
      </c>
      <c r="D10" s="332"/>
      <c r="E10" s="333"/>
      <c r="F10" s="334" t="s">
        <v>536</v>
      </c>
      <c r="G10" s="335"/>
      <c r="H10" s="336"/>
    </row>
    <row r="11" spans="1:17" ht="14" x14ac:dyDescent="0.35">
      <c r="A11" s="107">
        <v>3</v>
      </c>
      <c r="B11" s="108" t="s">
        <v>537</v>
      </c>
      <c r="C11" s="331" t="str">
        <f>B52</f>
        <v>Tenderer's description of Formula B</v>
      </c>
      <c r="D11" s="332"/>
      <c r="E11" s="333"/>
      <c r="F11" s="337"/>
      <c r="G11" s="338"/>
      <c r="H11" s="339"/>
    </row>
    <row r="12" spans="1:17" ht="14" x14ac:dyDescent="0.35">
      <c r="A12" s="107">
        <v>4</v>
      </c>
      <c r="B12" s="108" t="s">
        <v>538</v>
      </c>
      <c r="C12" s="332" t="str">
        <f>B63</f>
        <v>Tenderer's description of Formula C</v>
      </c>
      <c r="D12" s="332"/>
      <c r="E12" s="333"/>
      <c r="F12" s="337"/>
      <c r="G12" s="338"/>
      <c r="H12" s="339"/>
    </row>
    <row r="13" spans="1:17" ht="14" x14ac:dyDescent="0.35">
      <c r="A13" s="107">
        <v>5</v>
      </c>
      <c r="B13" s="108" t="s">
        <v>539</v>
      </c>
      <c r="C13" s="332" t="str">
        <f>B74</f>
        <v>Tenderer's description of Formula D</v>
      </c>
      <c r="D13" s="332"/>
      <c r="E13" s="333"/>
      <c r="F13" s="337"/>
      <c r="G13" s="338"/>
      <c r="H13" s="339"/>
    </row>
    <row r="14" spans="1:17" ht="14" x14ac:dyDescent="0.35">
      <c r="A14" s="107">
        <v>6</v>
      </c>
      <c r="B14" s="108" t="s">
        <v>540</v>
      </c>
      <c r="C14" s="332" t="str">
        <f>B85</f>
        <v>Tenderer's description of Formula E</v>
      </c>
      <c r="D14" s="332"/>
      <c r="E14" s="333"/>
      <c r="F14" s="337"/>
      <c r="G14" s="338"/>
      <c r="H14" s="339"/>
    </row>
    <row r="15" spans="1:17" ht="14" x14ac:dyDescent="0.35">
      <c r="A15" s="107">
        <v>7</v>
      </c>
      <c r="B15" s="108" t="s">
        <v>541</v>
      </c>
      <c r="C15" s="332" t="str">
        <f>B96</f>
        <v>Tenderer's description of Formula F</v>
      </c>
      <c r="D15" s="332"/>
      <c r="E15" s="333"/>
      <c r="F15" s="337"/>
      <c r="G15" s="338"/>
      <c r="H15" s="339"/>
    </row>
    <row r="16" spans="1:17" ht="14" x14ac:dyDescent="0.35">
      <c r="A16" s="107">
        <v>8</v>
      </c>
      <c r="B16" s="108" t="s">
        <v>542</v>
      </c>
      <c r="C16" s="332" t="str">
        <f>B107</f>
        <v>Tenderer's description of Formula G</v>
      </c>
      <c r="D16" s="332"/>
      <c r="E16" s="333"/>
      <c r="F16" s="337"/>
      <c r="G16" s="338"/>
      <c r="H16" s="339"/>
    </row>
    <row r="17" spans="1:9" ht="14" x14ac:dyDescent="0.35">
      <c r="A17" s="107">
        <v>9</v>
      </c>
      <c r="B17" s="108" t="s">
        <v>543</v>
      </c>
      <c r="C17" s="332" t="str">
        <f>B118</f>
        <v>Tenderer's description of Formula H</v>
      </c>
      <c r="D17" s="332"/>
      <c r="E17" s="333"/>
      <c r="F17" s="337"/>
      <c r="G17" s="338"/>
      <c r="H17" s="339"/>
    </row>
    <row r="18" spans="1:9" ht="14" x14ac:dyDescent="0.35">
      <c r="A18" s="107">
        <v>10</v>
      </c>
      <c r="B18" s="108" t="s">
        <v>544</v>
      </c>
      <c r="C18" s="332" t="str">
        <f>B129</f>
        <v>Tenderer's description of Formula I</v>
      </c>
      <c r="D18" s="332"/>
      <c r="E18" s="333"/>
      <c r="F18" s="337"/>
      <c r="G18" s="338"/>
      <c r="H18" s="339"/>
    </row>
    <row r="19" spans="1:9" ht="14.5" thickBot="1" x14ac:dyDescent="0.4">
      <c r="A19" s="109">
        <v>11</v>
      </c>
      <c r="B19" s="110" t="s">
        <v>545</v>
      </c>
      <c r="C19" s="344" t="str">
        <f>B140</f>
        <v>Tenderer's description of Formula J</v>
      </c>
      <c r="D19" s="344"/>
      <c r="E19" s="345"/>
      <c r="F19" s="340"/>
      <c r="G19" s="341"/>
      <c r="H19" s="342"/>
    </row>
    <row r="20" spans="1:9" ht="13" x14ac:dyDescent="0.35">
      <c r="A20" s="99"/>
      <c r="B20" s="92"/>
      <c r="C20" s="92"/>
      <c r="D20" s="92"/>
    </row>
    <row r="21" spans="1:9" ht="54" x14ac:dyDescent="0.4">
      <c r="A21" s="111" t="s">
        <v>546</v>
      </c>
      <c r="B21" s="112"/>
      <c r="C21" s="92"/>
      <c r="D21" s="92"/>
    </row>
    <row r="22" spans="1:9" ht="36.75" customHeight="1" x14ac:dyDescent="0.3">
      <c r="A22" s="113">
        <v>1</v>
      </c>
      <c r="B22" s="346" t="s">
        <v>547</v>
      </c>
      <c r="C22" s="347"/>
      <c r="D22" s="347"/>
      <c r="E22" s="347"/>
      <c r="F22" s="347"/>
      <c r="G22" s="348"/>
    </row>
    <row r="23" spans="1:9" ht="14" x14ac:dyDescent="0.3">
      <c r="A23" s="113">
        <v>2</v>
      </c>
      <c r="B23" s="349" t="s">
        <v>548</v>
      </c>
      <c r="C23" s="350"/>
      <c r="D23" s="350"/>
      <c r="E23" s="350"/>
      <c r="F23" s="350"/>
      <c r="G23" s="350"/>
    </row>
    <row r="24" spans="1:9" ht="14" x14ac:dyDescent="0.3">
      <c r="A24" s="114"/>
      <c r="B24" s="115"/>
      <c r="C24" s="92"/>
      <c r="D24" s="92"/>
    </row>
    <row r="25" spans="1:9" ht="18" customHeight="1" x14ac:dyDescent="0.35">
      <c r="A25" s="70" t="s">
        <v>549</v>
      </c>
      <c r="B25" s="116"/>
      <c r="C25" s="116"/>
    </row>
    <row r="26" spans="1:9" s="78" customFormat="1" ht="15" customHeight="1" x14ac:dyDescent="0.35">
      <c r="A26" s="117">
        <v>1</v>
      </c>
      <c r="B26" s="327" t="s">
        <v>550</v>
      </c>
      <c r="C26" s="327"/>
      <c r="D26" s="327"/>
      <c r="E26" s="327"/>
      <c r="F26" s="327"/>
      <c r="G26" s="327"/>
    </row>
    <row r="27" spans="1:9" s="78" customFormat="1" ht="48" customHeight="1" x14ac:dyDescent="0.35">
      <c r="A27" s="117">
        <v>2</v>
      </c>
      <c r="B27" s="327" t="s">
        <v>551</v>
      </c>
      <c r="C27" s="327"/>
      <c r="D27" s="327"/>
      <c r="E27" s="327"/>
      <c r="F27" s="327"/>
      <c r="G27" s="327"/>
      <c r="H27" s="118"/>
      <c r="I27" s="118"/>
    </row>
    <row r="28" spans="1:9" s="78" customFormat="1" ht="72.75" customHeight="1" x14ac:dyDescent="0.35">
      <c r="A28" s="119">
        <v>3</v>
      </c>
      <c r="B28" s="327" t="s">
        <v>552</v>
      </c>
      <c r="C28" s="327"/>
      <c r="D28" s="327"/>
      <c r="E28" s="327"/>
      <c r="F28" s="327"/>
      <c r="G28" s="327"/>
    </row>
    <row r="29" spans="1:9" s="78" customFormat="1" ht="80.25" customHeight="1" x14ac:dyDescent="0.35">
      <c r="A29" s="119">
        <v>4</v>
      </c>
      <c r="B29" s="327" t="s">
        <v>553</v>
      </c>
      <c r="C29" s="327"/>
      <c r="D29" s="327"/>
      <c r="E29" s="327"/>
      <c r="F29" s="327"/>
      <c r="G29" s="327"/>
      <c r="H29" s="120"/>
    </row>
    <row r="30" spans="1:9" s="78" customFormat="1" ht="51" customHeight="1" x14ac:dyDescent="0.35">
      <c r="A30" s="119">
        <v>5</v>
      </c>
      <c r="B30" s="327" t="s">
        <v>554</v>
      </c>
      <c r="C30" s="327"/>
      <c r="D30" s="327"/>
      <c r="E30" s="327"/>
      <c r="F30" s="327"/>
      <c r="G30" s="327"/>
    </row>
    <row r="31" spans="1:9" s="78" customFormat="1" ht="51" customHeight="1" x14ac:dyDescent="0.35">
      <c r="A31" s="119">
        <v>6</v>
      </c>
      <c r="B31" s="327" t="s">
        <v>555</v>
      </c>
      <c r="C31" s="327"/>
      <c r="D31" s="327"/>
      <c r="E31" s="327"/>
      <c r="F31" s="327"/>
      <c r="G31" s="327"/>
    </row>
    <row r="32" spans="1:9" ht="64.5" customHeight="1" x14ac:dyDescent="0.35">
      <c r="A32" s="70" t="s">
        <v>556</v>
      </c>
      <c r="B32" s="121"/>
      <c r="C32" s="116"/>
    </row>
    <row r="33" spans="1:75" s="123" customFormat="1" ht="63" customHeight="1" x14ac:dyDescent="0.35">
      <c r="A33" s="117">
        <v>1</v>
      </c>
      <c r="B33" s="353" t="s">
        <v>557</v>
      </c>
      <c r="C33" s="353"/>
      <c r="D33" s="353"/>
      <c r="E33" s="353"/>
      <c r="F33" s="353"/>
      <c r="G33" s="353"/>
      <c r="H33" s="122"/>
      <c r="I33" s="122"/>
      <c r="J33" s="122"/>
      <c r="K33" s="122"/>
      <c r="L33" s="122"/>
    </row>
    <row r="34" spans="1:75" s="123" customFormat="1" ht="51.75" customHeight="1" x14ac:dyDescent="0.35">
      <c r="A34" s="117">
        <v>2</v>
      </c>
      <c r="B34" s="353" t="s">
        <v>558</v>
      </c>
      <c r="C34" s="353"/>
      <c r="D34" s="353"/>
      <c r="E34" s="353"/>
      <c r="F34" s="353"/>
      <c r="G34" s="353"/>
      <c r="H34" s="122"/>
      <c r="I34" s="122"/>
      <c r="J34" s="122"/>
      <c r="K34" s="122"/>
      <c r="L34" s="122"/>
    </row>
    <row r="35" spans="1:75" s="123" customFormat="1" ht="66" customHeight="1" x14ac:dyDescent="0.35">
      <c r="A35" s="124">
        <v>3</v>
      </c>
      <c r="B35" s="354" t="s">
        <v>559</v>
      </c>
      <c r="C35" s="354"/>
      <c r="D35" s="354"/>
      <c r="E35" s="354"/>
      <c r="F35" s="354"/>
      <c r="G35" s="354"/>
      <c r="H35" s="122"/>
      <c r="I35" s="122"/>
      <c r="J35" s="122"/>
      <c r="K35" s="122"/>
      <c r="L35" s="122"/>
    </row>
    <row r="36" spans="1:75" s="123" customFormat="1" ht="87.75" customHeight="1" x14ac:dyDescent="0.35">
      <c r="A36" s="117">
        <v>4</v>
      </c>
      <c r="B36" s="353" t="s">
        <v>560</v>
      </c>
      <c r="C36" s="353"/>
      <c r="D36" s="353"/>
      <c r="E36" s="353"/>
      <c r="F36" s="353"/>
      <c r="G36" s="353"/>
      <c r="H36" s="122"/>
      <c r="I36" s="122"/>
      <c r="J36" s="122"/>
      <c r="K36" s="122"/>
      <c r="L36" s="122"/>
      <c r="M36" s="123" t="s">
        <v>511</v>
      </c>
    </row>
    <row r="37" spans="1:75" s="123" customFormat="1" ht="42" customHeight="1" x14ac:dyDescent="0.35">
      <c r="A37" s="125">
        <v>5</v>
      </c>
      <c r="B37" s="355" t="s">
        <v>561</v>
      </c>
      <c r="C37" s="355"/>
      <c r="D37" s="355"/>
      <c r="E37" s="355"/>
      <c r="F37" s="355"/>
      <c r="G37" s="355"/>
      <c r="H37" s="122"/>
      <c r="I37" s="122"/>
      <c r="J37" s="122"/>
      <c r="K37" s="122"/>
      <c r="L37" s="122"/>
    </row>
    <row r="38" spans="1:75" s="123" customFormat="1" ht="14" x14ac:dyDescent="0.35">
      <c r="A38" s="126" t="s">
        <v>511</v>
      </c>
      <c r="B38" s="127" t="s">
        <v>511</v>
      </c>
      <c r="C38" s="128"/>
      <c r="D38" s="129"/>
      <c r="E38" s="129"/>
      <c r="F38" s="129"/>
      <c r="G38" s="129"/>
    </row>
    <row r="39" spans="1:75" ht="14" x14ac:dyDescent="0.35">
      <c r="C39" s="116"/>
      <c r="D39" s="116"/>
      <c r="E39" s="116"/>
      <c r="F39" s="116"/>
      <c r="G39" s="116"/>
    </row>
    <row r="40" spans="1:75" ht="13" x14ac:dyDescent="0.35">
      <c r="A40" s="131"/>
    </row>
    <row r="41" spans="1:75" ht="34.4" customHeight="1" x14ac:dyDescent="0.35">
      <c r="A41" s="132" t="s">
        <v>562</v>
      </c>
      <c r="B41" s="351" t="s">
        <v>563</v>
      </c>
      <c r="C41" s="352"/>
      <c r="D41" s="352"/>
      <c r="E41" s="352"/>
      <c r="F41" s="352"/>
      <c r="G41" s="352"/>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4"/>
    </row>
    <row r="42" spans="1:75" ht="81" customHeight="1" x14ac:dyDescent="0.35">
      <c r="A42" s="135" t="s">
        <v>564</v>
      </c>
      <c r="B42" s="136" t="s">
        <v>565</v>
      </c>
      <c r="C42" s="135" t="s">
        <v>566</v>
      </c>
      <c r="D42" s="135" t="s">
        <v>567</v>
      </c>
      <c r="E42" s="136" t="s">
        <v>568</v>
      </c>
      <c r="F42" s="136" t="s">
        <v>569</v>
      </c>
      <c r="G42" s="135" t="s">
        <v>570</v>
      </c>
      <c r="H42" s="137" t="s">
        <v>571</v>
      </c>
      <c r="I42" s="138" t="s">
        <v>572</v>
      </c>
      <c r="J42" s="138" t="s">
        <v>572</v>
      </c>
      <c r="K42" s="138" t="s">
        <v>572</v>
      </c>
      <c r="L42" s="138" t="s">
        <v>572</v>
      </c>
      <c r="M42" s="138" t="s">
        <v>572</v>
      </c>
      <c r="N42" s="138" t="s">
        <v>572</v>
      </c>
      <c r="O42" s="138" t="s">
        <v>572</v>
      </c>
      <c r="P42" s="138" t="s">
        <v>572</v>
      </c>
      <c r="Q42" s="138" t="s">
        <v>572</v>
      </c>
      <c r="R42" s="138" t="s">
        <v>572</v>
      </c>
      <c r="S42" s="138" t="s">
        <v>572</v>
      </c>
      <c r="T42" s="138" t="s">
        <v>572</v>
      </c>
      <c r="U42" s="138" t="s">
        <v>572</v>
      </c>
      <c r="V42" s="138" t="s">
        <v>572</v>
      </c>
      <c r="W42" s="138" t="s">
        <v>572</v>
      </c>
      <c r="X42" s="138" t="s">
        <v>572</v>
      </c>
      <c r="Y42" s="138" t="s">
        <v>572</v>
      </c>
      <c r="Z42" s="138" t="s">
        <v>572</v>
      </c>
      <c r="AA42" s="138" t="s">
        <v>572</v>
      </c>
      <c r="AB42" s="138" t="s">
        <v>572</v>
      </c>
      <c r="AC42" s="138" t="s">
        <v>572</v>
      </c>
      <c r="AD42" s="138" t="s">
        <v>572</v>
      </c>
      <c r="AE42" s="138" t="s">
        <v>572</v>
      </c>
      <c r="AF42" s="138" t="s">
        <v>572</v>
      </c>
      <c r="AG42" s="138" t="s">
        <v>572</v>
      </c>
      <c r="AH42" s="138" t="s">
        <v>572</v>
      </c>
      <c r="AI42" s="138" t="s">
        <v>572</v>
      </c>
      <c r="AJ42" s="138" t="s">
        <v>572</v>
      </c>
      <c r="AK42" s="138" t="s">
        <v>572</v>
      </c>
      <c r="AL42" s="138" t="s">
        <v>572</v>
      </c>
      <c r="AM42" s="138" t="s">
        <v>572</v>
      </c>
      <c r="AN42" s="138" t="s">
        <v>572</v>
      </c>
      <c r="AO42" s="138" t="s">
        <v>572</v>
      </c>
      <c r="AP42" s="138" t="s">
        <v>572</v>
      </c>
      <c r="AQ42" s="138" t="s">
        <v>572</v>
      </c>
      <c r="AR42" s="138" t="s">
        <v>572</v>
      </c>
      <c r="AS42" s="138" t="s">
        <v>572</v>
      </c>
      <c r="AT42" s="138" t="s">
        <v>572</v>
      </c>
      <c r="AU42" s="138" t="s">
        <v>572</v>
      </c>
      <c r="AV42" s="138" t="s">
        <v>572</v>
      </c>
      <c r="AW42" s="138" t="s">
        <v>572</v>
      </c>
      <c r="AX42" s="138" t="s">
        <v>572</v>
      </c>
      <c r="AY42" s="138" t="s">
        <v>572</v>
      </c>
      <c r="AZ42" s="138" t="s">
        <v>572</v>
      </c>
      <c r="BA42" s="138" t="s">
        <v>572</v>
      </c>
      <c r="BB42" s="138" t="s">
        <v>572</v>
      </c>
      <c r="BC42" s="138" t="s">
        <v>572</v>
      </c>
      <c r="BD42" s="138" t="s">
        <v>572</v>
      </c>
      <c r="BE42" s="138" t="s">
        <v>572</v>
      </c>
      <c r="BF42" s="138" t="s">
        <v>572</v>
      </c>
      <c r="BG42" s="138" t="s">
        <v>572</v>
      </c>
      <c r="BH42" s="138" t="s">
        <v>572</v>
      </c>
      <c r="BI42" s="138" t="s">
        <v>572</v>
      </c>
      <c r="BJ42" s="138" t="s">
        <v>572</v>
      </c>
      <c r="BK42" s="138" t="s">
        <v>572</v>
      </c>
      <c r="BL42" s="138" t="s">
        <v>572</v>
      </c>
      <c r="BM42" s="138" t="s">
        <v>572</v>
      </c>
      <c r="BN42" s="138" t="s">
        <v>572</v>
      </c>
      <c r="BO42" s="138" t="s">
        <v>572</v>
      </c>
    </row>
    <row r="43" spans="1:75" x14ac:dyDescent="0.35">
      <c r="A43" s="139" t="s">
        <v>573</v>
      </c>
      <c r="B43" s="140"/>
      <c r="C43" s="141"/>
      <c r="D43" s="141"/>
      <c r="E43" s="142"/>
      <c r="F43" s="143"/>
      <c r="G43" s="144"/>
      <c r="H43" s="145"/>
      <c r="I43" s="146"/>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c r="BP43" s="148"/>
      <c r="BQ43" s="148"/>
      <c r="BR43" s="148"/>
      <c r="BS43" s="148"/>
      <c r="BT43" s="148"/>
      <c r="BU43" s="148"/>
      <c r="BV43" s="148"/>
      <c r="BW43" s="148"/>
    </row>
    <row r="44" spans="1:75" x14ac:dyDescent="0.35">
      <c r="A44" s="139" t="s">
        <v>574</v>
      </c>
      <c r="B44" s="149"/>
      <c r="C44" s="147"/>
      <c r="D44" s="141"/>
      <c r="E44" s="142"/>
      <c r="F44" s="143"/>
      <c r="G44" s="144"/>
      <c r="H44" s="145"/>
      <c r="I44" s="146"/>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8"/>
      <c r="BQ44" s="148"/>
      <c r="BR44" s="148"/>
      <c r="BS44" s="148"/>
      <c r="BT44" s="148"/>
      <c r="BU44" s="148"/>
      <c r="BV44" s="148"/>
      <c r="BW44" s="148"/>
    </row>
    <row r="45" spans="1:75" x14ac:dyDescent="0.35">
      <c r="A45" s="139" t="s">
        <v>575</v>
      </c>
      <c r="B45" s="149"/>
      <c r="C45" s="147"/>
      <c r="D45" s="141"/>
      <c r="E45" s="142"/>
      <c r="F45" s="143"/>
      <c r="G45" s="144"/>
      <c r="H45" s="145"/>
      <c r="I45" s="146"/>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8"/>
      <c r="BQ45" s="148"/>
      <c r="BR45" s="148"/>
      <c r="BS45" s="148"/>
      <c r="BT45" s="148"/>
      <c r="BU45" s="148"/>
      <c r="BV45" s="148"/>
      <c r="BW45" s="148"/>
    </row>
    <row r="46" spans="1:75" x14ac:dyDescent="0.35">
      <c r="A46" s="139" t="s">
        <v>576</v>
      </c>
      <c r="B46" s="149" t="s">
        <v>511</v>
      </c>
      <c r="C46" s="147"/>
      <c r="D46" s="147"/>
      <c r="E46" s="147"/>
      <c r="F46" s="150"/>
      <c r="G46" s="150"/>
      <c r="H46" s="147"/>
      <c r="I46" s="146"/>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c r="BK46" s="147"/>
      <c r="BL46" s="147"/>
      <c r="BM46" s="147"/>
      <c r="BN46" s="147"/>
      <c r="BO46" s="147"/>
      <c r="BP46" s="148"/>
      <c r="BQ46" s="148"/>
      <c r="BR46" s="148"/>
      <c r="BS46" s="148"/>
      <c r="BT46" s="148"/>
      <c r="BU46" s="148"/>
      <c r="BV46" s="148"/>
      <c r="BW46" s="148"/>
    </row>
    <row r="47" spans="1:75" x14ac:dyDescent="0.35">
      <c r="A47" s="139" t="s">
        <v>577</v>
      </c>
      <c r="B47" s="149"/>
      <c r="C47" s="147"/>
      <c r="D47" s="147"/>
      <c r="E47" s="147"/>
      <c r="F47" s="150"/>
      <c r="G47" s="150"/>
      <c r="H47" s="147"/>
      <c r="I47" s="146"/>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s="148"/>
      <c r="BQ47" s="148"/>
      <c r="BR47" s="148"/>
      <c r="BS47" s="148"/>
      <c r="BT47" s="148"/>
      <c r="BU47" s="148"/>
      <c r="BV47" s="148"/>
      <c r="BW47" s="148"/>
    </row>
    <row r="48" spans="1:75" ht="13" x14ac:dyDescent="0.35">
      <c r="A48" s="139" t="s">
        <v>578</v>
      </c>
      <c r="B48" s="151">
        <v>0.15</v>
      </c>
      <c r="C48" s="152" t="s">
        <v>579</v>
      </c>
      <c r="D48" s="153"/>
      <c r="E48" s="154"/>
    </row>
    <row r="49" spans="1:67" ht="13" x14ac:dyDescent="0.35">
      <c r="A49" s="155"/>
      <c r="B49" s="151">
        <f>SUM(B43:B48)</f>
        <v>0.15</v>
      </c>
      <c r="C49" s="156" t="s">
        <v>580</v>
      </c>
      <c r="D49" s="157" t="s">
        <v>581</v>
      </c>
      <c r="E49" s="157"/>
      <c r="F49" s="157"/>
      <c r="G49" s="157"/>
    </row>
    <row r="50" spans="1:67" x14ac:dyDescent="0.35">
      <c r="A50" s="158"/>
    </row>
    <row r="51" spans="1:67" ht="13" x14ac:dyDescent="0.35">
      <c r="A51" s="131"/>
    </row>
    <row r="52" spans="1:67" ht="42.65" customHeight="1" x14ac:dyDescent="0.35">
      <c r="A52" s="132" t="s">
        <v>582</v>
      </c>
      <c r="B52" s="351" t="s">
        <v>583</v>
      </c>
      <c r="C52" s="352"/>
      <c r="D52" s="352"/>
      <c r="E52" s="352"/>
      <c r="F52" s="352"/>
      <c r="G52" s="352"/>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4"/>
    </row>
    <row r="53" spans="1:67" ht="78.75" customHeight="1" x14ac:dyDescent="0.35">
      <c r="A53" s="135" t="s">
        <v>564</v>
      </c>
      <c r="B53" s="136" t="s">
        <v>565</v>
      </c>
      <c r="C53" s="135" t="s">
        <v>566</v>
      </c>
      <c r="D53" s="135" t="s">
        <v>567</v>
      </c>
      <c r="E53" s="136" t="s">
        <v>568</v>
      </c>
      <c r="F53" s="136" t="s">
        <v>569</v>
      </c>
      <c r="G53" s="135" t="s">
        <v>570</v>
      </c>
      <c r="H53" s="137" t="s">
        <v>584</v>
      </c>
      <c r="I53" s="138" t="s">
        <v>572</v>
      </c>
      <c r="J53" s="138" t="s">
        <v>572</v>
      </c>
      <c r="K53" s="138" t="s">
        <v>572</v>
      </c>
      <c r="L53" s="138" t="s">
        <v>572</v>
      </c>
      <c r="M53" s="138" t="s">
        <v>572</v>
      </c>
      <c r="N53" s="138" t="s">
        <v>572</v>
      </c>
      <c r="O53" s="138" t="s">
        <v>572</v>
      </c>
      <c r="P53" s="138" t="s">
        <v>572</v>
      </c>
      <c r="Q53" s="138" t="s">
        <v>572</v>
      </c>
      <c r="R53" s="138" t="s">
        <v>572</v>
      </c>
      <c r="S53" s="138" t="s">
        <v>572</v>
      </c>
      <c r="T53" s="138" t="s">
        <v>572</v>
      </c>
      <c r="U53" s="138" t="s">
        <v>572</v>
      </c>
      <c r="V53" s="138" t="s">
        <v>572</v>
      </c>
      <c r="W53" s="138" t="s">
        <v>572</v>
      </c>
      <c r="X53" s="138" t="s">
        <v>572</v>
      </c>
      <c r="Y53" s="138" t="s">
        <v>572</v>
      </c>
      <c r="Z53" s="138" t="s">
        <v>572</v>
      </c>
      <c r="AA53" s="138" t="s">
        <v>572</v>
      </c>
      <c r="AB53" s="138" t="s">
        <v>572</v>
      </c>
      <c r="AC53" s="138" t="s">
        <v>572</v>
      </c>
      <c r="AD53" s="138" t="s">
        <v>572</v>
      </c>
      <c r="AE53" s="138" t="s">
        <v>572</v>
      </c>
      <c r="AF53" s="138" t="s">
        <v>572</v>
      </c>
      <c r="AG53" s="138" t="s">
        <v>572</v>
      </c>
      <c r="AH53" s="138" t="s">
        <v>572</v>
      </c>
      <c r="AI53" s="138" t="s">
        <v>572</v>
      </c>
      <c r="AJ53" s="138" t="s">
        <v>572</v>
      </c>
      <c r="AK53" s="138" t="s">
        <v>572</v>
      </c>
      <c r="AL53" s="138" t="s">
        <v>572</v>
      </c>
      <c r="AM53" s="138" t="s">
        <v>572</v>
      </c>
      <c r="AN53" s="138" t="s">
        <v>572</v>
      </c>
      <c r="AO53" s="138" t="s">
        <v>572</v>
      </c>
      <c r="AP53" s="138" t="s">
        <v>572</v>
      </c>
      <c r="AQ53" s="138" t="s">
        <v>572</v>
      </c>
      <c r="AR53" s="138" t="s">
        <v>572</v>
      </c>
      <c r="AS53" s="138" t="s">
        <v>572</v>
      </c>
      <c r="AT53" s="138" t="s">
        <v>572</v>
      </c>
      <c r="AU53" s="138" t="s">
        <v>572</v>
      </c>
      <c r="AV53" s="138" t="s">
        <v>572</v>
      </c>
      <c r="AW53" s="138" t="s">
        <v>572</v>
      </c>
      <c r="AX53" s="138" t="s">
        <v>572</v>
      </c>
      <c r="AY53" s="138" t="s">
        <v>572</v>
      </c>
      <c r="AZ53" s="138" t="s">
        <v>572</v>
      </c>
      <c r="BA53" s="138" t="s">
        <v>572</v>
      </c>
      <c r="BB53" s="138" t="s">
        <v>572</v>
      </c>
      <c r="BC53" s="138" t="s">
        <v>572</v>
      </c>
      <c r="BD53" s="138" t="s">
        <v>572</v>
      </c>
      <c r="BE53" s="138" t="s">
        <v>572</v>
      </c>
      <c r="BF53" s="138" t="s">
        <v>572</v>
      </c>
      <c r="BG53" s="138" t="s">
        <v>572</v>
      </c>
      <c r="BH53" s="138" t="s">
        <v>572</v>
      </c>
      <c r="BI53" s="138" t="s">
        <v>572</v>
      </c>
      <c r="BJ53" s="138" t="s">
        <v>572</v>
      </c>
      <c r="BK53" s="138" t="s">
        <v>572</v>
      </c>
      <c r="BL53" s="138" t="s">
        <v>572</v>
      </c>
      <c r="BM53" s="138" t="s">
        <v>572</v>
      </c>
      <c r="BN53" s="138" t="s">
        <v>572</v>
      </c>
      <c r="BO53" s="138" t="s">
        <v>572</v>
      </c>
    </row>
    <row r="54" spans="1:67" x14ac:dyDescent="0.35">
      <c r="A54" s="139" t="s">
        <v>585</v>
      </c>
      <c r="B54" s="140"/>
      <c r="C54" s="141"/>
      <c r="D54" s="141"/>
      <c r="E54" s="141"/>
      <c r="F54" s="143"/>
      <c r="G54" s="144"/>
      <c r="H54" s="145"/>
      <c r="I54" s="146"/>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row>
    <row r="55" spans="1:67" x14ac:dyDescent="0.35">
      <c r="A55" s="139" t="s">
        <v>586</v>
      </c>
      <c r="B55" s="149" t="s">
        <v>511</v>
      </c>
      <c r="C55" s="147"/>
      <c r="D55" s="141"/>
      <c r="E55" s="141"/>
      <c r="F55" s="143"/>
      <c r="G55" s="144"/>
      <c r="H55" s="145"/>
      <c r="I55" s="146"/>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row>
    <row r="56" spans="1:67" x14ac:dyDescent="0.35">
      <c r="A56" s="139" t="s">
        <v>587</v>
      </c>
      <c r="B56" s="149"/>
      <c r="C56" s="147"/>
      <c r="D56" s="141"/>
      <c r="E56" s="141"/>
      <c r="F56" s="143"/>
      <c r="G56" s="144"/>
      <c r="H56" s="145"/>
      <c r="I56" s="146"/>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row>
    <row r="57" spans="1:67" x14ac:dyDescent="0.35">
      <c r="A57" s="139" t="s">
        <v>588</v>
      </c>
      <c r="B57" s="149" t="s">
        <v>511</v>
      </c>
      <c r="C57" s="147"/>
      <c r="D57" s="147"/>
      <c r="E57" s="147"/>
      <c r="F57" s="150"/>
      <c r="G57" s="150"/>
      <c r="H57" s="147"/>
      <c r="I57" s="146"/>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row>
    <row r="58" spans="1:67" x14ac:dyDescent="0.35">
      <c r="A58" s="139" t="s">
        <v>589</v>
      </c>
      <c r="B58" s="149" t="s">
        <v>511</v>
      </c>
      <c r="C58" s="147"/>
      <c r="D58" s="147"/>
      <c r="E58" s="147"/>
      <c r="F58" s="150"/>
      <c r="G58" s="150"/>
      <c r="H58" s="147"/>
      <c r="I58" s="146"/>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c r="BK58" s="147"/>
      <c r="BL58" s="147"/>
      <c r="BM58" s="147"/>
      <c r="BN58" s="147"/>
      <c r="BO58" s="147"/>
    </row>
    <row r="59" spans="1:67" ht="13" x14ac:dyDescent="0.35">
      <c r="A59" s="139" t="s">
        <v>590</v>
      </c>
      <c r="B59" s="151">
        <v>0.15</v>
      </c>
      <c r="C59" s="152" t="s">
        <v>579</v>
      </c>
      <c r="D59" s="153"/>
      <c r="E59" s="154"/>
    </row>
    <row r="60" spans="1:67" ht="13" x14ac:dyDescent="0.35">
      <c r="A60" s="155"/>
      <c r="B60" s="151">
        <f>SUM(B54:B59)</f>
        <v>0.15</v>
      </c>
      <c r="C60" s="156" t="s">
        <v>580</v>
      </c>
      <c r="D60" s="157" t="s">
        <v>581</v>
      </c>
      <c r="E60" s="157"/>
      <c r="F60" s="157"/>
      <c r="G60" s="157"/>
    </row>
    <row r="61" spans="1:67" x14ac:dyDescent="0.35">
      <c r="A61" s="158"/>
    </row>
    <row r="62" spans="1:67" ht="13" x14ac:dyDescent="0.35">
      <c r="A62" s="131"/>
    </row>
    <row r="63" spans="1:67" ht="31.4" customHeight="1" x14ac:dyDescent="0.35">
      <c r="A63" s="132" t="s">
        <v>591</v>
      </c>
      <c r="B63" s="351" t="s">
        <v>592</v>
      </c>
      <c r="C63" s="352"/>
      <c r="D63" s="352"/>
      <c r="E63" s="352"/>
      <c r="F63" s="352"/>
      <c r="G63" s="352"/>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4"/>
    </row>
    <row r="64" spans="1:67" ht="82.5" customHeight="1" x14ac:dyDescent="0.35">
      <c r="A64" s="135" t="s">
        <v>564</v>
      </c>
      <c r="B64" s="136" t="s">
        <v>565</v>
      </c>
      <c r="C64" s="135" t="s">
        <v>566</v>
      </c>
      <c r="D64" s="135" t="s">
        <v>567</v>
      </c>
      <c r="E64" s="136" t="s">
        <v>568</v>
      </c>
      <c r="F64" s="136" t="s">
        <v>569</v>
      </c>
      <c r="G64" s="135" t="s">
        <v>570</v>
      </c>
      <c r="H64" s="137" t="s">
        <v>584</v>
      </c>
      <c r="I64" s="138" t="s">
        <v>572</v>
      </c>
      <c r="J64" s="138" t="s">
        <v>572</v>
      </c>
      <c r="K64" s="138" t="s">
        <v>572</v>
      </c>
      <c r="L64" s="138" t="s">
        <v>572</v>
      </c>
      <c r="M64" s="138" t="s">
        <v>572</v>
      </c>
      <c r="N64" s="138" t="s">
        <v>572</v>
      </c>
      <c r="O64" s="138" t="s">
        <v>572</v>
      </c>
      <c r="P64" s="138" t="s">
        <v>572</v>
      </c>
      <c r="Q64" s="138" t="s">
        <v>572</v>
      </c>
      <c r="R64" s="138" t="s">
        <v>572</v>
      </c>
      <c r="S64" s="138" t="s">
        <v>572</v>
      </c>
      <c r="T64" s="138" t="s">
        <v>572</v>
      </c>
      <c r="U64" s="138" t="s">
        <v>572</v>
      </c>
      <c r="V64" s="138" t="s">
        <v>572</v>
      </c>
      <c r="W64" s="138" t="s">
        <v>572</v>
      </c>
      <c r="X64" s="138" t="s">
        <v>572</v>
      </c>
      <c r="Y64" s="138" t="s">
        <v>572</v>
      </c>
      <c r="Z64" s="138" t="s">
        <v>572</v>
      </c>
      <c r="AA64" s="138" t="s">
        <v>572</v>
      </c>
      <c r="AB64" s="138" t="s">
        <v>572</v>
      </c>
      <c r="AC64" s="138" t="s">
        <v>572</v>
      </c>
      <c r="AD64" s="138" t="s">
        <v>572</v>
      </c>
      <c r="AE64" s="138" t="s">
        <v>572</v>
      </c>
      <c r="AF64" s="138" t="s">
        <v>572</v>
      </c>
      <c r="AG64" s="138" t="s">
        <v>572</v>
      </c>
      <c r="AH64" s="138" t="s">
        <v>572</v>
      </c>
      <c r="AI64" s="138" t="s">
        <v>572</v>
      </c>
      <c r="AJ64" s="138" t="s">
        <v>572</v>
      </c>
      <c r="AK64" s="138" t="s">
        <v>572</v>
      </c>
      <c r="AL64" s="138" t="s">
        <v>572</v>
      </c>
      <c r="AM64" s="138" t="s">
        <v>572</v>
      </c>
      <c r="AN64" s="138" t="s">
        <v>572</v>
      </c>
      <c r="AO64" s="138" t="s">
        <v>572</v>
      </c>
      <c r="AP64" s="138" t="s">
        <v>572</v>
      </c>
      <c r="AQ64" s="138" t="s">
        <v>572</v>
      </c>
      <c r="AR64" s="138" t="s">
        <v>572</v>
      </c>
      <c r="AS64" s="138" t="s">
        <v>572</v>
      </c>
      <c r="AT64" s="138" t="s">
        <v>572</v>
      </c>
      <c r="AU64" s="138" t="s">
        <v>572</v>
      </c>
      <c r="AV64" s="138" t="s">
        <v>572</v>
      </c>
      <c r="AW64" s="138" t="s">
        <v>572</v>
      </c>
      <c r="AX64" s="138" t="s">
        <v>572</v>
      </c>
      <c r="AY64" s="138" t="s">
        <v>572</v>
      </c>
      <c r="AZ64" s="138" t="s">
        <v>572</v>
      </c>
      <c r="BA64" s="138" t="s">
        <v>572</v>
      </c>
      <c r="BB64" s="138" t="s">
        <v>572</v>
      </c>
      <c r="BC64" s="138" t="s">
        <v>572</v>
      </c>
      <c r="BD64" s="138" t="s">
        <v>572</v>
      </c>
      <c r="BE64" s="138" t="s">
        <v>572</v>
      </c>
      <c r="BF64" s="138" t="s">
        <v>572</v>
      </c>
      <c r="BG64" s="138" t="s">
        <v>572</v>
      </c>
      <c r="BH64" s="138" t="s">
        <v>572</v>
      </c>
      <c r="BI64" s="138" t="s">
        <v>572</v>
      </c>
      <c r="BJ64" s="138" t="s">
        <v>572</v>
      </c>
      <c r="BK64" s="138" t="s">
        <v>572</v>
      </c>
      <c r="BL64" s="138" t="s">
        <v>572</v>
      </c>
      <c r="BM64" s="138" t="s">
        <v>572</v>
      </c>
      <c r="BN64" s="138" t="s">
        <v>572</v>
      </c>
      <c r="BO64" s="138" t="s">
        <v>572</v>
      </c>
    </row>
    <row r="65" spans="1:74" x14ac:dyDescent="0.35">
      <c r="A65" s="139" t="s">
        <v>593</v>
      </c>
      <c r="B65" s="140"/>
      <c r="C65" s="141"/>
      <c r="D65" s="141"/>
      <c r="E65" s="142"/>
      <c r="F65" s="143" t="s">
        <v>511</v>
      </c>
      <c r="G65" s="144" t="s">
        <v>511</v>
      </c>
      <c r="H65" s="145" t="s">
        <v>511</v>
      </c>
      <c r="I65" s="146"/>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c r="BK65" s="147"/>
      <c r="BL65" s="147"/>
      <c r="BM65" s="147"/>
      <c r="BN65" s="147"/>
      <c r="BO65" s="147"/>
      <c r="BP65" s="148"/>
      <c r="BQ65" s="148"/>
      <c r="BR65" s="148"/>
      <c r="BS65" s="148"/>
      <c r="BT65" s="148"/>
      <c r="BU65" s="148"/>
      <c r="BV65" s="148"/>
    </row>
    <row r="66" spans="1:74" x14ac:dyDescent="0.35">
      <c r="A66" s="139" t="s">
        <v>594</v>
      </c>
      <c r="B66" s="149" t="s">
        <v>511</v>
      </c>
      <c r="C66" s="147"/>
      <c r="D66" s="147"/>
      <c r="E66" s="147"/>
      <c r="F66" s="150"/>
      <c r="G66" s="150"/>
      <c r="H66" s="147"/>
      <c r="I66" s="146"/>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8"/>
      <c r="BQ66" s="148"/>
      <c r="BR66" s="148"/>
      <c r="BS66" s="148"/>
      <c r="BT66" s="148"/>
      <c r="BU66" s="148"/>
      <c r="BV66" s="148"/>
    </row>
    <row r="67" spans="1:74" x14ac:dyDescent="0.35">
      <c r="A67" s="139" t="s">
        <v>595</v>
      </c>
      <c r="B67" s="149"/>
      <c r="C67" s="147"/>
      <c r="D67" s="147"/>
      <c r="E67" s="147"/>
      <c r="F67" s="150"/>
      <c r="G67" s="150"/>
      <c r="H67" s="147"/>
      <c r="I67" s="146"/>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8"/>
      <c r="BQ67" s="148"/>
      <c r="BR67" s="148"/>
      <c r="BS67" s="148"/>
      <c r="BT67" s="148"/>
      <c r="BU67" s="148"/>
      <c r="BV67" s="148"/>
    </row>
    <row r="68" spans="1:74" x14ac:dyDescent="0.35">
      <c r="A68" s="139" t="s">
        <v>596</v>
      </c>
      <c r="B68" s="149" t="s">
        <v>511</v>
      </c>
      <c r="C68" s="147"/>
      <c r="D68" s="147"/>
      <c r="E68" s="147"/>
      <c r="F68" s="150"/>
      <c r="G68" s="150"/>
      <c r="H68" s="147"/>
      <c r="I68" s="146"/>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8"/>
      <c r="BQ68" s="148"/>
      <c r="BR68" s="148"/>
      <c r="BS68" s="148"/>
      <c r="BT68" s="148"/>
      <c r="BU68" s="148"/>
      <c r="BV68" s="148"/>
    </row>
    <row r="69" spans="1:74" x14ac:dyDescent="0.35">
      <c r="A69" s="139" t="s">
        <v>597</v>
      </c>
      <c r="B69" s="149" t="s">
        <v>511</v>
      </c>
      <c r="C69" s="147"/>
      <c r="D69" s="147"/>
      <c r="E69" s="147"/>
      <c r="F69" s="150"/>
      <c r="G69" s="150"/>
      <c r="H69" s="147"/>
      <c r="I69" s="146"/>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8"/>
      <c r="BQ69" s="148"/>
      <c r="BR69" s="148"/>
      <c r="BS69" s="148"/>
      <c r="BT69" s="148"/>
      <c r="BU69" s="148"/>
      <c r="BV69" s="148"/>
    </row>
    <row r="70" spans="1:74" ht="13" x14ac:dyDescent="0.35">
      <c r="A70" s="139" t="s">
        <v>598</v>
      </c>
      <c r="B70" s="151">
        <v>0.15</v>
      </c>
      <c r="C70" s="152" t="s">
        <v>579</v>
      </c>
      <c r="D70" s="153"/>
      <c r="E70" s="154"/>
    </row>
    <row r="71" spans="1:74" ht="13" x14ac:dyDescent="0.35">
      <c r="A71" s="155"/>
      <c r="B71" s="151">
        <f>SUM(B65:B70)</f>
        <v>0.15</v>
      </c>
      <c r="C71" s="156" t="s">
        <v>580</v>
      </c>
      <c r="D71" s="157" t="s">
        <v>581</v>
      </c>
      <c r="E71" s="157"/>
      <c r="F71" s="157"/>
      <c r="G71" s="157"/>
    </row>
    <row r="72" spans="1:74" x14ac:dyDescent="0.35">
      <c r="A72" s="158"/>
    </row>
    <row r="73" spans="1:74" ht="13" x14ac:dyDescent="0.35">
      <c r="A73" s="131"/>
    </row>
    <row r="74" spans="1:74" ht="36.65" customHeight="1" x14ac:dyDescent="0.35">
      <c r="A74" s="132" t="s">
        <v>599</v>
      </c>
      <c r="B74" s="351" t="s">
        <v>600</v>
      </c>
      <c r="C74" s="352"/>
      <c r="D74" s="352"/>
      <c r="E74" s="352"/>
      <c r="F74" s="352"/>
      <c r="G74" s="352"/>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4"/>
    </row>
    <row r="75" spans="1:74" ht="87" customHeight="1" x14ac:dyDescent="0.35">
      <c r="A75" s="135" t="s">
        <v>564</v>
      </c>
      <c r="B75" s="136" t="s">
        <v>565</v>
      </c>
      <c r="C75" s="135" t="s">
        <v>566</v>
      </c>
      <c r="D75" s="135" t="s">
        <v>567</v>
      </c>
      <c r="E75" s="136" t="s">
        <v>568</v>
      </c>
      <c r="F75" s="136" t="s">
        <v>569</v>
      </c>
      <c r="G75" s="135" t="s">
        <v>570</v>
      </c>
      <c r="H75" s="137" t="s">
        <v>584</v>
      </c>
      <c r="I75" s="138" t="s">
        <v>572</v>
      </c>
      <c r="J75" s="138" t="s">
        <v>572</v>
      </c>
      <c r="K75" s="138" t="s">
        <v>572</v>
      </c>
      <c r="L75" s="138" t="s">
        <v>572</v>
      </c>
      <c r="M75" s="138" t="s">
        <v>572</v>
      </c>
      <c r="N75" s="138" t="s">
        <v>572</v>
      </c>
      <c r="O75" s="138" t="s">
        <v>572</v>
      </c>
      <c r="P75" s="138" t="s">
        <v>572</v>
      </c>
      <c r="Q75" s="138" t="s">
        <v>572</v>
      </c>
      <c r="R75" s="138" t="s">
        <v>572</v>
      </c>
      <c r="S75" s="138" t="s">
        <v>572</v>
      </c>
      <c r="T75" s="138" t="s">
        <v>572</v>
      </c>
      <c r="U75" s="138" t="s">
        <v>572</v>
      </c>
      <c r="V75" s="138" t="s">
        <v>572</v>
      </c>
      <c r="W75" s="138" t="s">
        <v>572</v>
      </c>
      <c r="X75" s="138" t="s">
        <v>572</v>
      </c>
      <c r="Y75" s="138" t="s">
        <v>572</v>
      </c>
      <c r="Z75" s="138" t="s">
        <v>572</v>
      </c>
      <c r="AA75" s="138" t="s">
        <v>572</v>
      </c>
      <c r="AB75" s="138" t="s">
        <v>572</v>
      </c>
      <c r="AC75" s="138" t="s">
        <v>572</v>
      </c>
      <c r="AD75" s="138" t="s">
        <v>572</v>
      </c>
      <c r="AE75" s="138" t="s">
        <v>572</v>
      </c>
      <c r="AF75" s="138" t="s">
        <v>572</v>
      </c>
      <c r="AG75" s="138" t="s">
        <v>572</v>
      </c>
      <c r="AH75" s="138" t="s">
        <v>572</v>
      </c>
      <c r="AI75" s="138" t="s">
        <v>572</v>
      </c>
      <c r="AJ75" s="138" t="s">
        <v>572</v>
      </c>
      <c r="AK75" s="138" t="s">
        <v>572</v>
      </c>
      <c r="AL75" s="138" t="s">
        <v>572</v>
      </c>
      <c r="AM75" s="138" t="s">
        <v>572</v>
      </c>
      <c r="AN75" s="138" t="s">
        <v>572</v>
      </c>
      <c r="AO75" s="138" t="s">
        <v>572</v>
      </c>
      <c r="AP75" s="138" t="s">
        <v>572</v>
      </c>
      <c r="AQ75" s="138" t="s">
        <v>572</v>
      </c>
      <c r="AR75" s="138" t="s">
        <v>572</v>
      </c>
      <c r="AS75" s="138" t="s">
        <v>572</v>
      </c>
      <c r="AT75" s="138" t="s">
        <v>572</v>
      </c>
      <c r="AU75" s="138" t="s">
        <v>572</v>
      </c>
      <c r="AV75" s="138" t="s">
        <v>572</v>
      </c>
      <c r="AW75" s="138" t="s">
        <v>572</v>
      </c>
      <c r="AX75" s="138" t="s">
        <v>572</v>
      </c>
      <c r="AY75" s="138" t="s">
        <v>572</v>
      </c>
      <c r="AZ75" s="138" t="s">
        <v>572</v>
      </c>
      <c r="BA75" s="138" t="s">
        <v>572</v>
      </c>
      <c r="BB75" s="138" t="s">
        <v>572</v>
      </c>
      <c r="BC75" s="138" t="s">
        <v>572</v>
      </c>
      <c r="BD75" s="138" t="s">
        <v>572</v>
      </c>
      <c r="BE75" s="138" t="s">
        <v>572</v>
      </c>
      <c r="BF75" s="138" t="s">
        <v>572</v>
      </c>
      <c r="BG75" s="138" t="s">
        <v>572</v>
      </c>
      <c r="BH75" s="138" t="s">
        <v>572</v>
      </c>
      <c r="BI75" s="138" t="s">
        <v>572</v>
      </c>
      <c r="BJ75" s="138" t="s">
        <v>572</v>
      </c>
      <c r="BK75" s="138" t="s">
        <v>572</v>
      </c>
      <c r="BL75" s="138" t="s">
        <v>572</v>
      </c>
      <c r="BM75" s="138" t="s">
        <v>572</v>
      </c>
      <c r="BN75" s="138" t="s">
        <v>572</v>
      </c>
      <c r="BO75" s="138" t="s">
        <v>572</v>
      </c>
    </row>
    <row r="76" spans="1:74" x14ac:dyDescent="0.35">
      <c r="A76" s="139" t="s">
        <v>601</v>
      </c>
      <c r="B76" s="140" t="s">
        <v>511</v>
      </c>
      <c r="C76" s="141"/>
      <c r="D76" s="141"/>
      <c r="E76" s="142"/>
      <c r="F76" s="143"/>
      <c r="G76" s="143"/>
      <c r="H76" s="142"/>
      <c r="I76" s="146"/>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c r="BK76" s="147"/>
      <c r="BL76" s="147"/>
      <c r="BM76" s="147"/>
      <c r="BN76" s="147"/>
      <c r="BO76" s="147"/>
      <c r="BP76" s="148"/>
      <c r="BQ76" s="148"/>
      <c r="BR76" s="148"/>
      <c r="BS76" s="148"/>
      <c r="BT76" s="148"/>
      <c r="BU76" s="148"/>
    </row>
    <row r="77" spans="1:74" x14ac:dyDescent="0.35">
      <c r="A77" s="139" t="s">
        <v>602</v>
      </c>
      <c r="B77" s="149" t="s">
        <v>511</v>
      </c>
      <c r="C77" s="147"/>
      <c r="D77" s="147"/>
      <c r="E77" s="147"/>
      <c r="F77" s="150"/>
      <c r="G77" s="150"/>
      <c r="H77" s="147"/>
      <c r="I77" s="146"/>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8"/>
      <c r="BQ77" s="148"/>
      <c r="BR77" s="148"/>
      <c r="BS77" s="148"/>
      <c r="BT77" s="148"/>
      <c r="BU77" s="148"/>
    </row>
    <row r="78" spans="1:74" x14ac:dyDescent="0.35">
      <c r="A78" s="139" t="s">
        <v>603</v>
      </c>
      <c r="B78" s="149"/>
      <c r="C78" s="147"/>
      <c r="D78" s="147"/>
      <c r="E78" s="147"/>
      <c r="F78" s="150"/>
      <c r="G78" s="150"/>
      <c r="H78" s="147"/>
      <c r="I78" s="146"/>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8"/>
      <c r="BQ78" s="148"/>
      <c r="BR78" s="148"/>
      <c r="BS78" s="148"/>
      <c r="BT78" s="148"/>
      <c r="BU78" s="148"/>
    </row>
    <row r="79" spans="1:74" x14ac:dyDescent="0.35">
      <c r="A79" s="139" t="s">
        <v>604</v>
      </c>
      <c r="B79" s="149" t="s">
        <v>511</v>
      </c>
      <c r="C79" s="147"/>
      <c r="D79" s="147"/>
      <c r="E79" s="147"/>
      <c r="F79" s="150"/>
      <c r="G79" s="150"/>
      <c r="H79" s="147"/>
      <c r="I79" s="146"/>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8"/>
      <c r="BQ79" s="148"/>
      <c r="BR79" s="148"/>
      <c r="BS79" s="148"/>
      <c r="BT79" s="148"/>
      <c r="BU79" s="148"/>
    </row>
    <row r="80" spans="1:74" x14ac:dyDescent="0.35">
      <c r="A80" s="139" t="s">
        <v>605</v>
      </c>
      <c r="B80" s="149" t="s">
        <v>511</v>
      </c>
      <c r="C80" s="147"/>
      <c r="D80" s="147"/>
      <c r="E80" s="147"/>
      <c r="F80" s="150"/>
      <c r="G80" s="150"/>
      <c r="H80" s="147"/>
      <c r="I80" s="146"/>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8"/>
      <c r="BQ80" s="148"/>
      <c r="BR80" s="148"/>
      <c r="BS80" s="148"/>
      <c r="BT80" s="148"/>
      <c r="BU80" s="148"/>
    </row>
    <row r="81" spans="1:75" ht="13" x14ac:dyDescent="0.35">
      <c r="A81" s="139" t="s">
        <v>606</v>
      </c>
      <c r="B81" s="151">
        <v>0.15</v>
      </c>
      <c r="C81" s="152" t="s">
        <v>579</v>
      </c>
      <c r="D81" s="153"/>
      <c r="E81" s="154"/>
    </row>
    <row r="82" spans="1:75" ht="13" x14ac:dyDescent="0.35">
      <c r="A82" s="155"/>
      <c r="B82" s="151">
        <f>SUM(B76:B81)</f>
        <v>0.15</v>
      </c>
      <c r="C82" s="156" t="s">
        <v>580</v>
      </c>
      <c r="D82" s="157" t="s">
        <v>581</v>
      </c>
      <c r="E82" s="157"/>
      <c r="F82" s="157"/>
      <c r="G82" s="157"/>
    </row>
    <row r="83" spans="1:75" x14ac:dyDescent="0.35">
      <c r="A83" s="158"/>
    </row>
    <row r="84" spans="1:75" ht="13" x14ac:dyDescent="0.35">
      <c r="A84" s="131"/>
    </row>
    <row r="85" spans="1:75" ht="37.4" customHeight="1" x14ac:dyDescent="0.35">
      <c r="A85" s="132" t="s">
        <v>607</v>
      </c>
      <c r="B85" s="351" t="s">
        <v>608</v>
      </c>
      <c r="C85" s="352"/>
      <c r="D85" s="352"/>
      <c r="E85" s="352"/>
      <c r="F85" s="352"/>
      <c r="G85" s="352"/>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4"/>
    </row>
    <row r="86" spans="1:75" ht="81.75" customHeight="1" x14ac:dyDescent="0.35">
      <c r="A86" s="135" t="s">
        <v>564</v>
      </c>
      <c r="B86" s="136" t="s">
        <v>565</v>
      </c>
      <c r="C86" s="135" t="s">
        <v>566</v>
      </c>
      <c r="D86" s="135" t="s">
        <v>567</v>
      </c>
      <c r="E86" s="136" t="s">
        <v>568</v>
      </c>
      <c r="F86" s="136" t="s">
        <v>569</v>
      </c>
      <c r="G86" s="135" t="s">
        <v>570</v>
      </c>
      <c r="H86" s="137" t="s">
        <v>584</v>
      </c>
      <c r="I86" s="138" t="s">
        <v>572</v>
      </c>
      <c r="J86" s="138" t="s">
        <v>572</v>
      </c>
      <c r="K86" s="138" t="s">
        <v>572</v>
      </c>
      <c r="L86" s="138" t="s">
        <v>572</v>
      </c>
      <c r="M86" s="138" t="s">
        <v>572</v>
      </c>
      <c r="N86" s="138" t="s">
        <v>572</v>
      </c>
      <c r="O86" s="138" t="s">
        <v>572</v>
      </c>
      <c r="P86" s="138" t="s">
        <v>572</v>
      </c>
      <c r="Q86" s="138" t="s">
        <v>572</v>
      </c>
      <c r="R86" s="138" t="s">
        <v>572</v>
      </c>
      <c r="S86" s="138" t="s">
        <v>572</v>
      </c>
      <c r="T86" s="138" t="s">
        <v>572</v>
      </c>
      <c r="U86" s="138" t="s">
        <v>572</v>
      </c>
      <c r="V86" s="138" t="s">
        <v>572</v>
      </c>
      <c r="W86" s="138" t="s">
        <v>572</v>
      </c>
      <c r="X86" s="138" t="s">
        <v>572</v>
      </c>
      <c r="Y86" s="138" t="s">
        <v>572</v>
      </c>
      <c r="Z86" s="138" t="s">
        <v>572</v>
      </c>
      <c r="AA86" s="138" t="s">
        <v>572</v>
      </c>
      <c r="AB86" s="138" t="s">
        <v>572</v>
      </c>
      <c r="AC86" s="138" t="s">
        <v>572</v>
      </c>
      <c r="AD86" s="138" t="s">
        <v>572</v>
      </c>
      <c r="AE86" s="138" t="s">
        <v>572</v>
      </c>
      <c r="AF86" s="138" t="s">
        <v>572</v>
      </c>
      <c r="AG86" s="138" t="s">
        <v>572</v>
      </c>
      <c r="AH86" s="138" t="s">
        <v>572</v>
      </c>
      <c r="AI86" s="138" t="s">
        <v>572</v>
      </c>
      <c r="AJ86" s="138" t="s">
        <v>572</v>
      </c>
      <c r="AK86" s="138" t="s">
        <v>572</v>
      </c>
      <c r="AL86" s="138" t="s">
        <v>572</v>
      </c>
      <c r="AM86" s="138" t="s">
        <v>572</v>
      </c>
      <c r="AN86" s="138" t="s">
        <v>572</v>
      </c>
      <c r="AO86" s="138" t="s">
        <v>572</v>
      </c>
      <c r="AP86" s="138" t="s">
        <v>572</v>
      </c>
      <c r="AQ86" s="138" t="s">
        <v>572</v>
      </c>
      <c r="AR86" s="138" t="s">
        <v>572</v>
      </c>
      <c r="AS86" s="138" t="s">
        <v>572</v>
      </c>
      <c r="AT86" s="138" t="s">
        <v>572</v>
      </c>
      <c r="AU86" s="138" t="s">
        <v>572</v>
      </c>
      <c r="AV86" s="138" t="s">
        <v>572</v>
      </c>
      <c r="AW86" s="138" t="s">
        <v>572</v>
      </c>
      <c r="AX86" s="138" t="s">
        <v>572</v>
      </c>
      <c r="AY86" s="138" t="s">
        <v>572</v>
      </c>
      <c r="AZ86" s="138" t="s">
        <v>572</v>
      </c>
      <c r="BA86" s="138" t="s">
        <v>572</v>
      </c>
      <c r="BB86" s="138" t="s">
        <v>572</v>
      </c>
      <c r="BC86" s="138" t="s">
        <v>572</v>
      </c>
      <c r="BD86" s="138" t="s">
        <v>572</v>
      </c>
      <c r="BE86" s="138" t="s">
        <v>572</v>
      </c>
      <c r="BF86" s="138" t="s">
        <v>572</v>
      </c>
      <c r="BG86" s="138" t="s">
        <v>572</v>
      </c>
      <c r="BH86" s="138" t="s">
        <v>572</v>
      </c>
      <c r="BI86" s="138" t="s">
        <v>572</v>
      </c>
      <c r="BJ86" s="138" t="s">
        <v>572</v>
      </c>
      <c r="BK86" s="138" t="s">
        <v>572</v>
      </c>
      <c r="BL86" s="138" t="s">
        <v>572</v>
      </c>
      <c r="BM86" s="138" t="s">
        <v>572</v>
      </c>
      <c r="BN86" s="138" t="s">
        <v>572</v>
      </c>
      <c r="BO86" s="138" t="s">
        <v>572</v>
      </c>
    </row>
    <row r="87" spans="1:75" x14ac:dyDescent="0.35">
      <c r="A87" s="139" t="s">
        <v>609</v>
      </c>
      <c r="B87" s="140" t="s">
        <v>511</v>
      </c>
      <c r="C87" s="141"/>
      <c r="D87" s="141"/>
      <c r="E87" s="142"/>
      <c r="F87" s="143"/>
      <c r="G87" s="143"/>
      <c r="H87" s="142"/>
      <c r="I87" s="146"/>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8"/>
      <c r="BQ87" s="148"/>
      <c r="BR87" s="148"/>
      <c r="BS87" s="148"/>
      <c r="BT87" s="148"/>
      <c r="BU87" s="148"/>
      <c r="BV87" s="148"/>
      <c r="BW87" s="148"/>
    </row>
    <row r="88" spans="1:75" x14ac:dyDescent="0.35">
      <c r="A88" s="139" t="s">
        <v>610</v>
      </c>
      <c r="B88" s="149" t="s">
        <v>511</v>
      </c>
      <c r="C88" s="147"/>
      <c r="D88" s="147"/>
      <c r="E88" s="147"/>
      <c r="F88" s="150"/>
      <c r="G88" s="150"/>
      <c r="H88" s="147"/>
      <c r="I88" s="146"/>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8"/>
      <c r="BQ88" s="148"/>
      <c r="BR88" s="148"/>
      <c r="BS88" s="148"/>
      <c r="BT88" s="148"/>
      <c r="BU88" s="148"/>
      <c r="BV88" s="148"/>
      <c r="BW88" s="148"/>
    </row>
    <row r="89" spans="1:75" x14ac:dyDescent="0.35">
      <c r="A89" s="139" t="s">
        <v>611</v>
      </c>
      <c r="B89" s="149"/>
      <c r="C89" s="147"/>
      <c r="D89" s="147"/>
      <c r="E89" s="147"/>
      <c r="F89" s="150"/>
      <c r="G89" s="150"/>
      <c r="H89" s="147"/>
      <c r="I89" s="146"/>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8"/>
      <c r="BQ89" s="148"/>
      <c r="BR89" s="148"/>
      <c r="BS89" s="148"/>
      <c r="BT89" s="148"/>
      <c r="BU89" s="148"/>
      <c r="BV89" s="148"/>
      <c r="BW89" s="148"/>
    </row>
    <row r="90" spans="1:75" x14ac:dyDescent="0.35">
      <c r="A90" s="139" t="s">
        <v>612</v>
      </c>
      <c r="B90" s="149" t="s">
        <v>511</v>
      </c>
      <c r="C90" s="147"/>
      <c r="D90" s="147"/>
      <c r="E90" s="147"/>
      <c r="F90" s="150"/>
      <c r="G90" s="150"/>
      <c r="H90" s="147"/>
      <c r="I90" s="146"/>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c r="BK90" s="147"/>
      <c r="BL90" s="147"/>
      <c r="BM90" s="147"/>
      <c r="BN90" s="147"/>
      <c r="BO90" s="147"/>
      <c r="BP90" s="148"/>
      <c r="BQ90" s="148"/>
      <c r="BR90" s="148"/>
      <c r="BS90" s="148"/>
      <c r="BT90" s="148"/>
      <c r="BU90" s="148"/>
      <c r="BV90" s="148"/>
      <c r="BW90" s="148"/>
    </row>
    <row r="91" spans="1:75" x14ac:dyDescent="0.35">
      <c r="A91" s="139" t="s">
        <v>613</v>
      </c>
      <c r="B91" s="149" t="s">
        <v>511</v>
      </c>
      <c r="C91" s="147"/>
      <c r="D91" s="147"/>
      <c r="E91" s="147"/>
      <c r="F91" s="150"/>
      <c r="G91" s="150"/>
      <c r="H91" s="147"/>
      <c r="I91" s="146"/>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8"/>
      <c r="BQ91" s="148"/>
      <c r="BR91" s="148"/>
      <c r="BS91" s="148"/>
      <c r="BT91" s="148"/>
      <c r="BU91" s="148"/>
      <c r="BV91" s="148"/>
      <c r="BW91" s="148"/>
    </row>
    <row r="92" spans="1:75" ht="13" x14ac:dyDescent="0.35">
      <c r="A92" s="139" t="s">
        <v>614</v>
      </c>
      <c r="B92" s="151">
        <v>0.15</v>
      </c>
      <c r="C92" s="152" t="s">
        <v>579</v>
      </c>
      <c r="D92" s="153"/>
      <c r="E92" s="154"/>
    </row>
    <row r="93" spans="1:75" ht="13" x14ac:dyDescent="0.35">
      <c r="A93" s="155"/>
      <c r="B93" s="151">
        <f>SUM(B87:B92)</f>
        <v>0.15</v>
      </c>
      <c r="C93" s="156" t="s">
        <v>580</v>
      </c>
      <c r="D93" s="157" t="s">
        <v>581</v>
      </c>
      <c r="E93" s="157"/>
      <c r="F93" s="157"/>
      <c r="G93" s="157"/>
    </row>
    <row r="94" spans="1:75" x14ac:dyDescent="0.35">
      <c r="A94" s="158"/>
    </row>
    <row r="95" spans="1:75" ht="13" x14ac:dyDescent="0.35">
      <c r="A95" s="131"/>
    </row>
    <row r="96" spans="1:75" ht="41.4" customHeight="1" x14ac:dyDescent="0.35">
      <c r="A96" s="132" t="s">
        <v>615</v>
      </c>
      <c r="B96" s="351" t="s">
        <v>616</v>
      </c>
      <c r="C96" s="352"/>
      <c r="D96" s="352"/>
      <c r="E96" s="352"/>
      <c r="F96" s="352"/>
      <c r="G96" s="352"/>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4"/>
    </row>
    <row r="97" spans="1:74" ht="83.25" customHeight="1" x14ac:dyDescent="0.35">
      <c r="A97" s="135" t="s">
        <v>564</v>
      </c>
      <c r="B97" s="136" t="s">
        <v>565</v>
      </c>
      <c r="C97" s="135" t="s">
        <v>566</v>
      </c>
      <c r="D97" s="135" t="s">
        <v>567</v>
      </c>
      <c r="E97" s="136" t="s">
        <v>568</v>
      </c>
      <c r="F97" s="136" t="s">
        <v>569</v>
      </c>
      <c r="G97" s="135" t="s">
        <v>570</v>
      </c>
      <c r="H97" s="137" t="s">
        <v>584</v>
      </c>
      <c r="I97" s="138" t="s">
        <v>572</v>
      </c>
      <c r="J97" s="138" t="s">
        <v>572</v>
      </c>
      <c r="K97" s="138" t="s">
        <v>572</v>
      </c>
      <c r="L97" s="138" t="s">
        <v>572</v>
      </c>
      <c r="M97" s="138" t="s">
        <v>572</v>
      </c>
      <c r="N97" s="138" t="s">
        <v>572</v>
      </c>
      <c r="O97" s="138" t="s">
        <v>572</v>
      </c>
      <c r="P97" s="138" t="s">
        <v>572</v>
      </c>
      <c r="Q97" s="138" t="s">
        <v>572</v>
      </c>
      <c r="R97" s="138" t="s">
        <v>572</v>
      </c>
      <c r="S97" s="138" t="s">
        <v>572</v>
      </c>
      <c r="T97" s="138" t="s">
        <v>572</v>
      </c>
      <c r="U97" s="138" t="s">
        <v>572</v>
      </c>
      <c r="V97" s="138" t="s">
        <v>572</v>
      </c>
      <c r="W97" s="138" t="s">
        <v>572</v>
      </c>
      <c r="X97" s="138" t="s">
        <v>572</v>
      </c>
      <c r="Y97" s="138" t="s">
        <v>572</v>
      </c>
      <c r="Z97" s="138" t="s">
        <v>572</v>
      </c>
      <c r="AA97" s="138" t="s">
        <v>572</v>
      </c>
      <c r="AB97" s="138" t="s">
        <v>572</v>
      </c>
      <c r="AC97" s="138" t="s">
        <v>572</v>
      </c>
      <c r="AD97" s="138" t="s">
        <v>572</v>
      </c>
      <c r="AE97" s="138" t="s">
        <v>572</v>
      </c>
      <c r="AF97" s="138" t="s">
        <v>572</v>
      </c>
      <c r="AG97" s="138" t="s">
        <v>572</v>
      </c>
      <c r="AH97" s="138" t="s">
        <v>572</v>
      </c>
      <c r="AI97" s="138" t="s">
        <v>572</v>
      </c>
      <c r="AJ97" s="138" t="s">
        <v>572</v>
      </c>
      <c r="AK97" s="138" t="s">
        <v>572</v>
      </c>
      <c r="AL97" s="138" t="s">
        <v>572</v>
      </c>
      <c r="AM97" s="138" t="s">
        <v>572</v>
      </c>
      <c r="AN97" s="138" t="s">
        <v>572</v>
      </c>
      <c r="AO97" s="138" t="s">
        <v>572</v>
      </c>
      <c r="AP97" s="138" t="s">
        <v>572</v>
      </c>
      <c r="AQ97" s="138" t="s">
        <v>572</v>
      </c>
      <c r="AR97" s="138" t="s">
        <v>572</v>
      </c>
      <c r="AS97" s="138" t="s">
        <v>572</v>
      </c>
      <c r="AT97" s="138" t="s">
        <v>572</v>
      </c>
      <c r="AU97" s="138" t="s">
        <v>572</v>
      </c>
      <c r="AV97" s="138" t="s">
        <v>572</v>
      </c>
      <c r="AW97" s="138" t="s">
        <v>572</v>
      </c>
      <c r="AX97" s="138" t="s">
        <v>572</v>
      </c>
      <c r="AY97" s="138" t="s">
        <v>572</v>
      </c>
      <c r="AZ97" s="138" t="s">
        <v>572</v>
      </c>
      <c r="BA97" s="138" t="s">
        <v>572</v>
      </c>
      <c r="BB97" s="138" t="s">
        <v>572</v>
      </c>
      <c r="BC97" s="138" t="s">
        <v>572</v>
      </c>
      <c r="BD97" s="138" t="s">
        <v>572</v>
      </c>
      <c r="BE97" s="138" t="s">
        <v>572</v>
      </c>
      <c r="BF97" s="138" t="s">
        <v>572</v>
      </c>
      <c r="BG97" s="138" t="s">
        <v>572</v>
      </c>
      <c r="BH97" s="138" t="s">
        <v>572</v>
      </c>
      <c r="BI97" s="138" t="s">
        <v>572</v>
      </c>
      <c r="BJ97" s="138" t="s">
        <v>572</v>
      </c>
      <c r="BK97" s="138" t="s">
        <v>572</v>
      </c>
      <c r="BL97" s="138" t="s">
        <v>572</v>
      </c>
      <c r="BM97" s="138" t="s">
        <v>572</v>
      </c>
      <c r="BN97" s="138" t="s">
        <v>572</v>
      </c>
      <c r="BO97" s="138" t="s">
        <v>572</v>
      </c>
    </row>
    <row r="98" spans="1:74" x14ac:dyDescent="0.35">
      <c r="A98" s="139" t="s">
        <v>617</v>
      </c>
      <c r="B98" s="140"/>
      <c r="C98" s="141"/>
      <c r="D98" s="141"/>
      <c r="E98" s="142"/>
      <c r="F98" s="143"/>
      <c r="G98" s="143"/>
      <c r="H98" s="142"/>
      <c r="I98" s="146"/>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c r="BI98" s="147"/>
      <c r="BJ98" s="147"/>
      <c r="BK98" s="147"/>
      <c r="BL98" s="147"/>
      <c r="BM98" s="147"/>
      <c r="BN98" s="147"/>
      <c r="BO98" s="147"/>
      <c r="BP98" s="148"/>
      <c r="BQ98" s="148"/>
      <c r="BR98" s="148"/>
      <c r="BS98" s="148"/>
      <c r="BT98" s="148"/>
      <c r="BU98" s="148"/>
      <c r="BV98" s="148"/>
    </row>
    <row r="99" spans="1:74" x14ac:dyDescent="0.35">
      <c r="A99" s="139" t="s">
        <v>618</v>
      </c>
      <c r="B99" s="149"/>
      <c r="C99" s="147"/>
      <c r="D99" s="147"/>
      <c r="E99" s="147"/>
      <c r="F99" s="150"/>
      <c r="G99" s="150"/>
      <c r="H99" s="147"/>
      <c r="I99" s="146"/>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c r="BI99" s="147"/>
      <c r="BJ99" s="147"/>
      <c r="BK99" s="147"/>
      <c r="BL99" s="147"/>
      <c r="BM99" s="147"/>
      <c r="BN99" s="147"/>
      <c r="BO99" s="147"/>
      <c r="BP99" s="148"/>
      <c r="BQ99" s="148"/>
      <c r="BR99" s="148"/>
      <c r="BS99" s="148"/>
      <c r="BT99" s="148"/>
      <c r="BU99" s="148"/>
      <c r="BV99" s="148"/>
    </row>
    <row r="100" spans="1:74" x14ac:dyDescent="0.35">
      <c r="A100" s="139" t="s">
        <v>619</v>
      </c>
      <c r="B100" s="149"/>
      <c r="C100" s="147"/>
      <c r="D100" s="147"/>
      <c r="E100" s="147"/>
      <c r="F100" s="150"/>
      <c r="G100" s="150"/>
      <c r="H100" s="147"/>
      <c r="I100" s="146"/>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c r="BI100" s="147"/>
      <c r="BJ100" s="147"/>
      <c r="BK100" s="147"/>
      <c r="BL100" s="147"/>
      <c r="BM100" s="147"/>
      <c r="BN100" s="147"/>
      <c r="BO100" s="147"/>
      <c r="BP100" s="148"/>
      <c r="BQ100" s="148"/>
      <c r="BR100" s="148"/>
      <c r="BS100" s="148"/>
      <c r="BT100" s="148"/>
      <c r="BU100" s="148"/>
      <c r="BV100" s="148"/>
    </row>
    <row r="101" spans="1:74" x14ac:dyDescent="0.35">
      <c r="A101" s="139" t="s">
        <v>620</v>
      </c>
      <c r="B101" s="149"/>
      <c r="C101" s="147"/>
      <c r="D101" s="147"/>
      <c r="E101" s="147"/>
      <c r="F101" s="150"/>
      <c r="G101" s="150"/>
      <c r="H101" s="147"/>
      <c r="I101" s="146"/>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c r="BI101" s="147"/>
      <c r="BJ101" s="147"/>
      <c r="BK101" s="147"/>
      <c r="BL101" s="147"/>
      <c r="BM101" s="147"/>
      <c r="BN101" s="147"/>
      <c r="BO101" s="147"/>
      <c r="BP101" s="148"/>
      <c r="BQ101" s="148"/>
      <c r="BR101" s="148"/>
      <c r="BS101" s="148"/>
      <c r="BT101" s="148"/>
      <c r="BU101" s="148"/>
      <c r="BV101" s="148"/>
    </row>
    <row r="102" spans="1:74" x14ac:dyDescent="0.35">
      <c r="A102" s="139" t="s">
        <v>621</v>
      </c>
      <c r="B102" s="149"/>
      <c r="C102" s="147"/>
      <c r="D102" s="147"/>
      <c r="E102" s="147"/>
      <c r="F102" s="150"/>
      <c r="G102" s="150"/>
      <c r="H102" s="147"/>
      <c r="I102" s="146"/>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c r="BJ102" s="147"/>
      <c r="BK102" s="147"/>
      <c r="BL102" s="147"/>
      <c r="BM102" s="147"/>
      <c r="BN102" s="147"/>
      <c r="BO102" s="147"/>
      <c r="BP102" s="148"/>
      <c r="BQ102" s="148"/>
      <c r="BR102" s="148"/>
      <c r="BS102" s="148"/>
      <c r="BT102" s="148"/>
      <c r="BU102" s="148"/>
      <c r="BV102" s="148"/>
    </row>
    <row r="103" spans="1:74" ht="13" x14ac:dyDescent="0.35">
      <c r="A103" s="139" t="s">
        <v>622</v>
      </c>
      <c r="B103" s="151">
        <v>0.15</v>
      </c>
      <c r="C103" s="152" t="s">
        <v>579</v>
      </c>
      <c r="D103" s="153"/>
      <c r="E103" s="154"/>
    </row>
    <row r="104" spans="1:74" ht="13" x14ac:dyDescent="0.35">
      <c r="A104" s="155"/>
      <c r="B104" s="151">
        <f>SUM(B98:B103)</f>
        <v>0.15</v>
      </c>
      <c r="C104" s="156" t="s">
        <v>580</v>
      </c>
      <c r="D104" s="157" t="s">
        <v>581</v>
      </c>
      <c r="E104" s="157"/>
      <c r="F104" s="157"/>
      <c r="G104" s="157"/>
    </row>
    <row r="105" spans="1:74" x14ac:dyDescent="0.35">
      <c r="A105" s="158"/>
    </row>
    <row r="106" spans="1:74" ht="13" x14ac:dyDescent="0.35">
      <c r="A106" s="131"/>
    </row>
    <row r="107" spans="1:74" ht="40.4" customHeight="1" x14ac:dyDescent="0.35">
      <c r="A107" s="132" t="s">
        <v>623</v>
      </c>
      <c r="B107" s="351" t="s">
        <v>624</v>
      </c>
      <c r="C107" s="352"/>
      <c r="D107" s="352"/>
      <c r="E107" s="352"/>
      <c r="F107" s="352"/>
      <c r="G107" s="352"/>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4"/>
    </row>
    <row r="108" spans="1:74" ht="79.5" customHeight="1" x14ac:dyDescent="0.35">
      <c r="A108" s="135" t="s">
        <v>564</v>
      </c>
      <c r="B108" s="136" t="s">
        <v>565</v>
      </c>
      <c r="C108" s="135" t="s">
        <v>566</v>
      </c>
      <c r="D108" s="135" t="s">
        <v>567</v>
      </c>
      <c r="E108" s="136" t="s">
        <v>568</v>
      </c>
      <c r="F108" s="136" t="s">
        <v>569</v>
      </c>
      <c r="G108" s="135" t="s">
        <v>570</v>
      </c>
      <c r="H108" s="137" t="s">
        <v>584</v>
      </c>
      <c r="I108" s="138" t="s">
        <v>572</v>
      </c>
      <c r="J108" s="138" t="s">
        <v>572</v>
      </c>
      <c r="K108" s="138" t="s">
        <v>572</v>
      </c>
      <c r="L108" s="138" t="s">
        <v>572</v>
      </c>
      <c r="M108" s="138" t="s">
        <v>572</v>
      </c>
      <c r="N108" s="138" t="s">
        <v>572</v>
      </c>
      <c r="O108" s="138" t="s">
        <v>572</v>
      </c>
      <c r="P108" s="138" t="s">
        <v>572</v>
      </c>
      <c r="Q108" s="138" t="s">
        <v>572</v>
      </c>
      <c r="R108" s="138" t="s">
        <v>572</v>
      </c>
      <c r="S108" s="138" t="s">
        <v>572</v>
      </c>
      <c r="T108" s="138" t="s">
        <v>572</v>
      </c>
      <c r="U108" s="138" t="s">
        <v>572</v>
      </c>
      <c r="V108" s="138" t="s">
        <v>572</v>
      </c>
      <c r="W108" s="138" t="s">
        <v>572</v>
      </c>
      <c r="X108" s="138" t="s">
        <v>572</v>
      </c>
      <c r="Y108" s="138" t="s">
        <v>572</v>
      </c>
      <c r="Z108" s="138" t="s">
        <v>572</v>
      </c>
      <c r="AA108" s="138" t="s">
        <v>572</v>
      </c>
      <c r="AB108" s="138" t="s">
        <v>572</v>
      </c>
      <c r="AC108" s="138" t="s">
        <v>572</v>
      </c>
      <c r="AD108" s="138" t="s">
        <v>572</v>
      </c>
      <c r="AE108" s="138" t="s">
        <v>572</v>
      </c>
      <c r="AF108" s="138" t="s">
        <v>572</v>
      </c>
      <c r="AG108" s="138" t="s">
        <v>572</v>
      </c>
      <c r="AH108" s="138" t="s">
        <v>572</v>
      </c>
      <c r="AI108" s="138" t="s">
        <v>572</v>
      </c>
      <c r="AJ108" s="138" t="s">
        <v>572</v>
      </c>
      <c r="AK108" s="138" t="s">
        <v>572</v>
      </c>
      <c r="AL108" s="138" t="s">
        <v>572</v>
      </c>
      <c r="AM108" s="138" t="s">
        <v>572</v>
      </c>
      <c r="AN108" s="138" t="s">
        <v>572</v>
      </c>
      <c r="AO108" s="138" t="s">
        <v>572</v>
      </c>
      <c r="AP108" s="138" t="s">
        <v>572</v>
      </c>
      <c r="AQ108" s="138" t="s">
        <v>572</v>
      </c>
      <c r="AR108" s="138" t="s">
        <v>572</v>
      </c>
      <c r="AS108" s="138" t="s">
        <v>572</v>
      </c>
      <c r="AT108" s="138" t="s">
        <v>572</v>
      </c>
      <c r="AU108" s="138" t="s">
        <v>572</v>
      </c>
      <c r="AV108" s="138" t="s">
        <v>572</v>
      </c>
      <c r="AW108" s="138" t="s">
        <v>572</v>
      </c>
      <c r="AX108" s="138" t="s">
        <v>572</v>
      </c>
      <c r="AY108" s="138" t="s">
        <v>572</v>
      </c>
      <c r="AZ108" s="138" t="s">
        <v>572</v>
      </c>
      <c r="BA108" s="138" t="s">
        <v>572</v>
      </c>
      <c r="BB108" s="138" t="s">
        <v>572</v>
      </c>
      <c r="BC108" s="138" t="s">
        <v>572</v>
      </c>
      <c r="BD108" s="138" t="s">
        <v>572</v>
      </c>
      <c r="BE108" s="138" t="s">
        <v>572</v>
      </c>
      <c r="BF108" s="138" t="s">
        <v>572</v>
      </c>
      <c r="BG108" s="138" t="s">
        <v>572</v>
      </c>
      <c r="BH108" s="138" t="s">
        <v>572</v>
      </c>
      <c r="BI108" s="138" t="s">
        <v>572</v>
      </c>
      <c r="BJ108" s="138" t="s">
        <v>572</v>
      </c>
      <c r="BK108" s="138" t="s">
        <v>572</v>
      </c>
      <c r="BL108" s="138" t="s">
        <v>572</v>
      </c>
      <c r="BM108" s="138" t="s">
        <v>572</v>
      </c>
      <c r="BN108" s="138" t="s">
        <v>572</v>
      </c>
      <c r="BO108" s="138" t="s">
        <v>572</v>
      </c>
    </row>
    <row r="109" spans="1:74" x14ac:dyDescent="0.35">
      <c r="A109" s="139" t="s">
        <v>625</v>
      </c>
      <c r="B109" s="140" t="s">
        <v>511</v>
      </c>
      <c r="C109" s="141"/>
      <c r="D109" s="141"/>
      <c r="E109" s="142"/>
      <c r="F109" s="143"/>
      <c r="G109" s="143"/>
      <c r="H109" s="142"/>
      <c r="I109" s="146"/>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8"/>
      <c r="BQ109" s="148"/>
      <c r="BR109" s="148"/>
      <c r="BS109" s="148"/>
      <c r="BT109" s="148"/>
      <c r="BU109" s="148"/>
      <c r="BV109" s="148"/>
    </row>
    <row r="110" spans="1:74" x14ac:dyDescent="0.35">
      <c r="A110" s="139" t="s">
        <v>626</v>
      </c>
      <c r="B110" s="149" t="s">
        <v>511</v>
      </c>
      <c r="C110" s="147"/>
      <c r="D110" s="147"/>
      <c r="E110" s="147"/>
      <c r="F110" s="150"/>
      <c r="G110" s="150"/>
      <c r="H110" s="147"/>
      <c r="I110" s="146"/>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c r="BI110" s="147"/>
      <c r="BJ110" s="147"/>
      <c r="BK110" s="147"/>
      <c r="BL110" s="147"/>
      <c r="BM110" s="147"/>
      <c r="BN110" s="147"/>
      <c r="BO110" s="147"/>
      <c r="BP110" s="148"/>
      <c r="BQ110" s="148"/>
      <c r="BR110" s="148"/>
      <c r="BS110" s="148"/>
      <c r="BT110" s="148"/>
      <c r="BU110" s="148"/>
      <c r="BV110" s="148"/>
    </row>
    <row r="111" spans="1:74" x14ac:dyDescent="0.35">
      <c r="A111" s="139" t="s">
        <v>627</v>
      </c>
      <c r="B111" s="149" t="s">
        <v>511</v>
      </c>
      <c r="C111" s="147"/>
      <c r="D111" s="147"/>
      <c r="E111" s="147"/>
      <c r="F111" s="150"/>
      <c r="G111" s="150"/>
      <c r="H111" s="147"/>
      <c r="I111" s="146"/>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47"/>
      <c r="BL111" s="147"/>
      <c r="BM111" s="147"/>
      <c r="BN111" s="147"/>
      <c r="BO111" s="147"/>
      <c r="BP111" s="148"/>
      <c r="BQ111" s="148"/>
      <c r="BR111" s="148"/>
      <c r="BS111" s="148"/>
      <c r="BT111" s="148"/>
      <c r="BU111" s="148"/>
      <c r="BV111" s="148"/>
    </row>
    <row r="112" spans="1:74" x14ac:dyDescent="0.35">
      <c r="A112" s="139" t="s">
        <v>628</v>
      </c>
      <c r="B112" s="149"/>
      <c r="C112" s="147"/>
      <c r="D112" s="147"/>
      <c r="E112" s="147"/>
      <c r="F112" s="150"/>
      <c r="G112" s="150"/>
      <c r="H112" s="147"/>
      <c r="I112" s="146"/>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c r="BI112" s="147"/>
      <c r="BJ112" s="147"/>
      <c r="BK112" s="147"/>
      <c r="BL112" s="147"/>
      <c r="BM112" s="147"/>
      <c r="BN112" s="147"/>
      <c r="BO112" s="147"/>
      <c r="BP112" s="148"/>
      <c r="BQ112" s="148"/>
      <c r="BR112" s="148"/>
      <c r="BS112" s="148"/>
      <c r="BT112" s="148"/>
      <c r="BU112" s="148"/>
      <c r="BV112" s="148"/>
    </row>
    <row r="113" spans="1:75" x14ac:dyDescent="0.35">
      <c r="A113" s="139" t="s">
        <v>629</v>
      </c>
      <c r="B113" s="149" t="s">
        <v>511</v>
      </c>
      <c r="C113" s="147"/>
      <c r="D113" s="147"/>
      <c r="E113" s="147"/>
      <c r="F113" s="150"/>
      <c r="G113" s="150"/>
      <c r="H113" s="147"/>
      <c r="I113" s="146"/>
      <c r="J113" s="147"/>
      <c r="K113" s="147"/>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c r="BI113" s="147"/>
      <c r="BJ113" s="147"/>
      <c r="BK113" s="147"/>
      <c r="BL113" s="147"/>
      <c r="BM113" s="147"/>
      <c r="BN113" s="147"/>
      <c r="BO113" s="147"/>
      <c r="BP113" s="148"/>
      <c r="BQ113" s="148"/>
      <c r="BR113" s="148"/>
      <c r="BS113" s="148"/>
      <c r="BT113" s="148"/>
      <c r="BU113" s="148"/>
      <c r="BV113" s="148"/>
    </row>
    <row r="114" spans="1:75" ht="13" x14ac:dyDescent="0.35">
      <c r="A114" s="139" t="s">
        <v>630</v>
      </c>
      <c r="B114" s="151">
        <v>0.15</v>
      </c>
      <c r="C114" s="152" t="s">
        <v>579</v>
      </c>
      <c r="D114" s="153"/>
      <c r="E114" s="154"/>
    </row>
    <row r="115" spans="1:75" ht="13" x14ac:dyDescent="0.35">
      <c r="A115" s="155"/>
      <c r="B115" s="151">
        <f>SUM(B109:B114)</f>
        <v>0.15</v>
      </c>
      <c r="C115" s="156" t="s">
        <v>580</v>
      </c>
      <c r="D115" s="157" t="s">
        <v>581</v>
      </c>
      <c r="E115" s="157"/>
      <c r="F115" s="157"/>
      <c r="G115" s="157"/>
    </row>
    <row r="116" spans="1:75" x14ac:dyDescent="0.35">
      <c r="A116" s="158"/>
    </row>
    <row r="117" spans="1:75" ht="13" x14ac:dyDescent="0.35">
      <c r="A117" s="131"/>
    </row>
    <row r="118" spans="1:75" ht="35.15" customHeight="1" x14ac:dyDescent="0.35">
      <c r="A118" s="132" t="s">
        <v>631</v>
      </c>
      <c r="B118" s="351" t="s">
        <v>632</v>
      </c>
      <c r="C118" s="352"/>
      <c r="D118" s="352"/>
      <c r="E118" s="352"/>
      <c r="F118" s="352"/>
      <c r="G118" s="352"/>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4"/>
    </row>
    <row r="119" spans="1:75" ht="78" customHeight="1" x14ac:dyDescent="0.35">
      <c r="A119" s="135" t="s">
        <v>564</v>
      </c>
      <c r="B119" s="136" t="s">
        <v>565</v>
      </c>
      <c r="C119" s="135" t="s">
        <v>566</v>
      </c>
      <c r="D119" s="135" t="s">
        <v>567</v>
      </c>
      <c r="E119" s="136" t="s">
        <v>568</v>
      </c>
      <c r="F119" s="136" t="s">
        <v>569</v>
      </c>
      <c r="G119" s="135" t="s">
        <v>570</v>
      </c>
      <c r="H119" s="137" t="s">
        <v>584</v>
      </c>
      <c r="I119" s="138" t="s">
        <v>572</v>
      </c>
      <c r="J119" s="138" t="s">
        <v>572</v>
      </c>
      <c r="K119" s="138" t="s">
        <v>572</v>
      </c>
      <c r="L119" s="138" t="s">
        <v>572</v>
      </c>
      <c r="M119" s="138" t="s">
        <v>572</v>
      </c>
      <c r="N119" s="138" t="s">
        <v>572</v>
      </c>
      <c r="O119" s="138" t="s">
        <v>572</v>
      </c>
      <c r="P119" s="138" t="s">
        <v>572</v>
      </c>
      <c r="Q119" s="138" t="s">
        <v>572</v>
      </c>
      <c r="R119" s="138" t="s">
        <v>572</v>
      </c>
      <c r="S119" s="138" t="s">
        <v>572</v>
      </c>
      <c r="T119" s="138" t="s">
        <v>572</v>
      </c>
      <c r="U119" s="138" t="s">
        <v>572</v>
      </c>
      <c r="V119" s="138" t="s">
        <v>572</v>
      </c>
      <c r="W119" s="138" t="s">
        <v>572</v>
      </c>
      <c r="X119" s="138" t="s">
        <v>572</v>
      </c>
      <c r="Y119" s="138" t="s">
        <v>572</v>
      </c>
      <c r="Z119" s="138" t="s">
        <v>572</v>
      </c>
      <c r="AA119" s="138" t="s">
        <v>572</v>
      </c>
      <c r="AB119" s="138" t="s">
        <v>572</v>
      </c>
      <c r="AC119" s="138" t="s">
        <v>572</v>
      </c>
      <c r="AD119" s="138" t="s">
        <v>572</v>
      </c>
      <c r="AE119" s="138" t="s">
        <v>572</v>
      </c>
      <c r="AF119" s="138" t="s">
        <v>572</v>
      </c>
      <c r="AG119" s="138" t="s">
        <v>572</v>
      </c>
      <c r="AH119" s="138" t="s">
        <v>572</v>
      </c>
      <c r="AI119" s="138" t="s">
        <v>572</v>
      </c>
      <c r="AJ119" s="138" t="s">
        <v>572</v>
      </c>
      <c r="AK119" s="138" t="s">
        <v>572</v>
      </c>
      <c r="AL119" s="138" t="s">
        <v>572</v>
      </c>
      <c r="AM119" s="138" t="s">
        <v>572</v>
      </c>
      <c r="AN119" s="138" t="s">
        <v>572</v>
      </c>
      <c r="AO119" s="138" t="s">
        <v>572</v>
      </c>
      <c r="AP119" s="138" t="s">
        <v>572</v>
      </c>
      <c r="AQ119" s="138" t="s">
        <v>572</v>
      </c>
      <c r="AR119" s="138" t="s">
        <v>572</v>
      </c>
      <c r="AS119" s="138" t="s">
        <v>572</v>
      </c>
      <c r="AT119" s="138" t="s">
        <v>572</v>
      </c>
      <c r="AU119" s="138" t="s">
        <v>572</v>
      </c>
      <c r="AV119" s="138" t="s">
        <v>572</v>
      </c>
      <c r="AW119" s="138" t="s">
        <v>572</v>
      </c>
      <c r="AX119" s="138" t="s">
        <v>572</v>
      </c>
      <c r="AY119" s="138" t="s">
        <v>572</v>
      </c>
      <c r="AZ119" s="138" t="s">
        <v>572</v>
      </c>
      <c r="BA119" s="138" t="s">
        <v>572</v>
      </c>
      <c r="BB119" s="138" t="s">
        <v>572</v>
      </c>
      <c r="BC119" s="138" t="s">
        <v>572</v>
      </c>
      <c r="BD119" s="138" t="s">
        <v>572</v>
      </c>
      <c r="BE119" s="138" t="s">
        <v>572</v>
      </c>
      <c r="BF119" s="138" t="s">
        <v>572</v>
      </c>
      <c r="BG119" s="138" t="s">
        <v>572</v>
      </c>
      <c r="BH119" s="138" t="s">
        <v>572</v>
      </c>
      <c r="BI119" s="138" t="s">
        <v>572</v>
      </c>
      <c r="BJ119" s="138" t="s">
        <v>572</v>
      </c>
      <c r="BK119" s="138" t="s">
        <v>572</v>
      </c>
      <c r="BL119" s="138" t="s">
        <v>572</v>
      </c>
      <c r="BM119" s="138" t="s">
        <v>572</v>
      </c>
      <c r="BN119" s="138" t="s">
        <v>572</v>
      </c>
      <c r="BO119" s="138" t="s">
        <v>572</v>
      </c>
    </row>
    <row r="120" spans="1:75" x14ac:dyDescent="0.35">
      <c r="A120" s="139" t="s">
        <v>633</v>
      </c>
      <c r="B120" s="140" t="s">
        <v>511</v>
      </c>
      <c r="C120" s="141"/>
      <c r="D120" s="141"/>
      <c r="E120" s="142"/>
      <c r="F120" s="143"/>
      <c r="G120" s="143"/>
      <c r="H120" s="142"/>
      <c r="I120" s="146"/>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c r="BI120" s="147"/>
      <c r="BJ120" s="147"/>
      <c r="BK120" s="147"/>
      <c r="BL120" s="147"/>
      <c r="BM120" s="147"/>
      <c r="BN120" s="147"/>
      <c r="BO120" s="147"/>
      <c r="BP120" s="148"/>
      <c r="BQ120" s="148"/>
      <c r="BR120" s="148"/>
      <c r="BS120" s="148"/>
      <c r="BT120" s="148"/>
      <c r="BU120" s="148"/>
      <c r="BV120" s="148"/>
      <c r="BW120" s="148"/>
    </row>
    <row r="121" spans="1:75" x14ac:dyDescent="0.35">
      <c r="A121" s="139" t="s">
        <v>634</v>
      </c>
      <c r="B121" s="149" t="s">
        <v>511</v>
      </c>
      <c r="C121" s="147"/>
      <c r="D121" s="147"/>
      <c r="E121" s="147"/>
      <c r="F121" s="150"/>
      <c r="G121" s="150"/>
      <c r="H121" s="147"/>
      <c r="I121" s="146"/>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c r="BJ121" s="147"/>
      <c r="BK121" s="147"/>
      <c r="BL121" s="147"/>
      <c r="BM121" s="147"/>
      <c r="BN121" s="147"/>
      <c r="BO121" s="147"/>
      <c r="BP121" s="148"/>
      <c r="BQ121" s="148"/>
      <c r="BR121" s="148"/>
      <c r="BS121" s="148"/>
      <c r="BT121" s="148"/>
      <c r="BU121" s="148"/>
      <c r="BV121" s="148"/>
      <c r="BW121" s="148"/>
    </row>
    <row r="122" spans="1:75" x14ac:dyDescent="0.35">
      <c r="A122" s="139" t="s">
        <v>635</v>
      </c>
      <c r="B122" s="149" t="s">
        <v>511</v>
      </c>
      <c r="C122" s="147"/>
      <c r="D122" s="147"/>
      <c r="E122" s="147"/>
      <c r="F122" s="150"/>
      <c r="G122" s="150"/>
      <c r="H122" s="147"/>
      <c r="I122" s="146"/>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c r="BI122" s="147"/>
      <c r="BJ122" s="147"/>
      <c r="BK122" s="147"/>
      <c r="BL122" s="147"/>
      <c r="BM122" s="147"/>
      <c r="BN122" s="147"/>
      <c r="BO122" s="147"/>
      <c r="BP122" s="148"/>
      <c r="BQ122" s="148"/>
      <c r="BR122" s="148"/>
      <c r="BS122" s="148"/>
      <c r="BT122" s="148"/>
      <c r="BU122" s="148"/>
      <c r="BV122" s="148"/>
      <c r="BW122" s="148"/>
    </row>
    <row r="123" spans="1:75" x14ac:dyDescent="0.35">
      <c r="A123" s="139" t="s">
        <v>636</v>
      </c>
      <c r="B123" s="149" t="s">
        <v>511</v>
      </c>
      <c r="C123" s="147"/>
      <c r="D123" s="147"/>
      <c r="E123" s="147"/>
      <c r="F123" s="150"/>
      <c r="G123" s="150"/>
      <c r="H123" s="147"/>
      <c r="I123" s="146"/>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c r="BI123" s="147"/>
      <c r="BJ123" s="147"/>
      <c r="BK123" s="147"/>
      <c r="BL123" s="147"/>
      <c r="BM123" s="147"/>
      <c r="BN123" s="147"/>
      <c r="BO123" s="147"/>
      <c r="BP123" s="148"/>
      <c r="BQ123" s="148"/>
      <c r="BR123" s="148"/>
      <c r="BS123" s="148"/>
      <c r="BT123" s="148"/>
      <c r="BU123" s="148"/>
      <c r="BV123" s="148"/>
      <c r="BW123" s="148"/>
    </row>
    <row r="124" spans="1:75" x14ac:dyDescent="0.35">
      <c r="A124" s="139" t="s">
        <v>637</v>
      </c>
      <c r="B124" s="149" t="s">
        <v>511</v>
      </c>
      <c r="C124" s="147"/>
      <c r="D124" s="147"/>
      <c r="E124" s="147"/>
      <c r="F124" s="150"/>
      <c r="G124" s="150"/>
      <c r="H124" s="147"/>
      <c r="I124" s="146"/>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c r="BI124" s="147"/>
      <c r="BJ124" s="147"/>
      <c r="BK124" s="147"/>
      <c r="BL124" s="147"/>
      <c r="BM124" s="147"/>
      <c r="BN124" s="147"/>
      <c r="BO124" s="147"/>
      <c r="BP124" s="148"/>
      <c r="BQ124" s="148"/>
      <c r="BR124" s="148"/>
      <c r="BS124" s="148"/>
      <c r="BT124" s="148"/>
      <c r="BU124" s="148"/>
      <c r="BV124" s="148"/>
      <c r="BW124" s="148"/>
    </row>
    <row r="125" spans="1:75" ht="13" x14ac:dyDescent="0.35">
      <c r="A125" s="139" t="s">
        <v>638</v>
      </c>
      <c r="B125" s="151">
        <v>0.15</v>
      </c>
      <c r="C125" s="152" t="s">
        <v>579</v>
      </c>
      <c r="D125" s="153"/>
      <c r="E125" s="154"/>
    </row>
    <row r="126" spans="1:75" ht="13" x14ac:dyDescent="0.35">
      <c r="A126" s="155"/>
      <c r="B126" s="151">
        <f>SUM(B120:B125)</f>
        <v>0.15</v>
      </c>
      <c r="C126" s="156" t="s">
        <v>580</v>
      </c>
      <c r="D126" s="157" t="s">
        <v>581</v>
      </c>
      <c r="E126" s="157"/>
      <c r="F126" s="157"/>
      <c r="G126" s="157"/>
    </row>
    <row r="127" spans="1:75" x14ac:dyDescent="0.35">
      <c r="A127" s="158"/>
    </row>
    <row r="128" spans="1:75" ht="13" x14ac:dyDescent="0.35">
      <c r="A128" s="131"/>
    </row>
    <row r="129" spans="1:74" ht="29.4" customHeight="1" x14ac:dyDescent="0.35">
      <c r="A129" s="132" t="s">
        <v>639</v>
      </c>
      <c r="B129" s="351" t="s">
        <v>640</v>
      </c>
      <c r="C129" s="352"/>
      <c r="D129" s="352"/>
      <c r="E129" s="352"/>
      <c r="F129" s="352"/>
      <c r="G129" s="352"/>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4"/>
    </row>
    <row r="130" spans="1:74" ht="78" customHeight="1" x14ac:dyDescent="0.35">
      <c r="A130" s="135" t="s">
        <v>564</v>
      </c>
      <c r="B130" s="136" t="s">
        <v>565</v>
      </c>
      <c r="C130" s="135" t="s">
        <v>566</v>
      </c>
      <c r="D130" s="135" t="s">
        <v>567</v>
      </c>
      <c r="E130" s="136" t="s">
        <v>568</v>
      </c>
      <c r="F130" s="136" t="s">
        <v>569</v>
      </c>
      <c r="G130" s="135" t="s">
        <v>570</v>
      </c>
      <c r="H130" s="137" t="s">
        <v>584</v>
      </c>
      <c r="I130" s="138" t="s">
        <v>572</v>
      </c>
      <c r="J130" s="138" t="s">
        <v>572</v>
      </c>
      <c r="K130" s="138" t="s">
        <v>572</v>
      </c>
      <c r="L130" s="138" t="s">
        <v>572</v>
      </c>
      <c r="M130" s="138" t="s">
        <v>572</v>
      </c>
      <c r="N130" s="138" t="s">
        <v>572</v>
      </c>
      <c r="O130" s="138" t="s">
        <v>572</v>
      </c>
      <c r="P130" s="138" t="s">
        <v>572</v>
      </c>
      <c r="Q130" s="138" t="s">
        <v>572</v>
      </c>
      <c r="R130" s="138" t="s">
        <v>572</v>
      </c>
      <c r="S130" s="138" t="s">
        <v>572</v>
      </c>
      <c r="T130" s="138" t="s">
        <v>572</v>
      </c>
      <c r="U130" s="138" t="s">
        <v>572</v>
      </c>
      <c r="V130" s="138" t="s">
        <v>572</v>
      </c>
      <c r="W130" s="138" t="s">
        <v>572</v>
      </c>
      <c r="X130" s="138" t="s">
        <v>572</v>
      </c>
      <c r="Y130" s="138" t="s">
        <v>572</v>
      </c>
      <c r="Z130" s="138" t="s">
        <v>572</v>
      </c>
      <c r="AA130" s="138" t="s">
        <v>572</v>
      </c>
      <c r="AB130" s="138" t="s">
        <v>572</v>
      </c>
      <c r="AC130" s="138" t="s">
        <v>572</v>
      </c>
      <c r="AD130" s="138" t="s">
        <v>572</v>
      </c>
      <c r="AE130" s="138" t="s">
        <v>572</v>
      </c>
      <c r="AF130" s="138" t="s">
        <v>572</v>
      </c>
      <c r="AG130" s="138" t="s">
        <v>572</v>
      </c>
      <c r="AH130" s="138" t="s">
        <v>572</v>
      </c>
      <c r="AI130" s="138" t="s">
        <v>572</v>
      </c>
      <c r="AJ130" s="138" t="s">
        <v>572</v>
      </c>
      <c r="AK130" s="138" t="s">
        <v>572</v>
      </c>
      <c r="AL130" s="138" t="s">
        <v>572</v>
      </c>
      <c r="AM130" s="138" t="s">
        <v>572</v>
      </c>
      <c r="AN130" s="138" t="s">
        <v>572</v>
      </c>
      <c r="AO130" s="138" t="s">
        <v>572</v>
      </c>
      <c r="AP130" s="138" t="s">
        <v>572</v>
      </c>
      <c r="AQ130" s="138" t="s">
        <v>572</v>
      </c>
      <c r="AR130" s="138" t="s">
        <v>572</v>
      </c>
      <c r="AS130" s="138" t="s">
        <v>572</v>
      </c>
      <c r="AT130" s="138" t="s">
        <v>572</v>
      </c>
      <c r="AU130" s="138" t="s">
        <v>572</v>
      </c>
      <c r="AV130" s="138" t="s">
        <v>572</v>
      </c>
      <c r="AW130" s="138" t="s">
        <v>572</v>
      </c>
      <c r="AX130" s="138" t="s">
        <v>572</v>
      </c>
      <c r="AY130" s="138" t="s">
        <v>572</v>
      </c>
      <c r="AZ130" s="138" t="s">
        <v>572</v>
      </c>
      <c r="BA130" s="138" t="s">
        <v>572</v>
      </c>
      <c r="BB130" s="138" t="s">
        <v>572</v>
      </c>
      <c r="BC130" s="138" t="s">
        <v>572</v>
      </c>
      <c r="BD130" s="138" t="s">
        <v>572</v>
      </c>
      <c r="BE130" s="138" t="s">
        <v>572</v>
      </c>
      <c r="BF130" s="138" t="s">
        <v>572</v>
      </c>
      <c r="BG130" s="138" t="s">
        <v>572</v>
      </c>
      <c r="BH130" s="138" t="s">
        <v>572</v>
      </c>
      <c r="BI130" s="138" t="s">
        <v>572</v>
      </c>
      <c r="BJ130" s="138" t="s">
        <v>572</v>
      </c>
      <c r="BK130" s="138" t="s">
        <v>572</v>
      </c>
      <c r="BL130" s="138" t="s">
        <v>572</v>
      </c>
      <c r="BM130" s="138" t="s">
        <v>572</v>
      </c>
      <c r="BN130" s="138" t="s">
        <v>572</v>
      </c>
      <c r="BO130" s="138" t="s">
        <v>572</v>
      </c>
    </row>
    <row r="131" spans="1:74" x14ac:dyDescent="0.35">
      <c r="A131" s="139" t="s">
        <v>641</v>
      </c>
      <c r="B131" s="140" t="s">
        <v>511</v>
      </c>
      <c r="C131" s="141"/>
      <c r="D131" s="141"/>
      <c r="E131" s="142"/>
      <c r="F131" s="143"/>
      <c r="G131" s="143"/>
      <c r="H131" s="142"/>
      <c r="I131" s="146"/>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c r="BI131" s="147"/>
      <c r="BJ131" s="147"/>
      <c r="BK131" s="147"/>
      <c r="BL131" s="147"/>
      <c r="BM131" s="147"/>
      <c r="BN131" s="147"/>
      <c r="BO131" s="147"/>
      <c r="BP131" s="148"/>
      <c r="BQ131" s="148"/>
      <c r="BR131" s="148"/>
      <c r="BS131" s="148"/>
      <c r="BT131" s="148"/>
      <c r="BU131" s="148"/>
      <c r="BV131" s="148"/>
    </row>
    <row r="132" spans="1:74" x14ac:dyDescent="0.35">
      <c r="A132" s="139" t="s">
        <v>642</v>
      </c>
      <c r="B132" s="149" t="s">
        <v>511</v>
      </c>
      <c r="C132" s="147"/>
      <c r="D132" s="147"/>
      <c r="E132" s="147"/>
      <c r="F132" s="150"/>
      <c r="G132" s="150"/>
      <c r="H132" s="147"/>
      <c r="I132" s="146"/>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c r="BI132" s="147"/>
      <c r="BJ132" s="147"/>
      <c r="BK132" s="147"/>
      <c r="BL132" s="147"/>
      <c r="BM132" s="147"/>
      <c r="BN132" s="147"/>
      <c r="BO132" s="147"/>
      <c r="BP132" s="148"/>
      <c r="BQ132" s="148"/>
      <c r="BR132" s="148"/>
      <c r="BS132" s="148"/>
      <c r="BT132" s="148"/>
      <c r="BU132" s="148"/>
      <c r="BV132" s="148"/>
    </row>
    <row r="133" spans="1:74" x14ac:dyDescent="0.35">
      <c r="A133" s="139" t="s">
        <v>643</v>
      </c>
      <c r="B133" s="149" t="s">
        <v>511</v>
      </c>
      <c r="C133" s="147"/>
      <c r="D133" s="147"/>
      <c r="E133" s="147"/>
      <c r="F133" s="150"/>
      <c r="G133" s="150"/>
      <c r="H133" s="147"/>
      <c r="I133" s="146"/>
      <c r="J133" s="147"/>
      <c r="K133" s="147"/>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c r="BI133" s="147"/>
      <c r="BJ133" s="147"/>
      <c r="BK133" s="147"/>
      <c r="BL133" s="147"/>
      <c r="BM133" s="147"/>
      <c r="BN133" s="147"/>
      <c r="BO133" s="147"/>
      <c r="BP133" s="148"/>
      <c r="BQ133" s="148"/>
      <c r="BR133" s="148"/>
      <c r="BS133" s="148"/>
      <c r="BT133" s="148"/>
      <c r="BU133" s="148"/>
      <c r="BV133" s="148"/>
    </row>
    <row r="134" spans="1:74" x14ac:dyDescent="0.35">
      <c r="A134" s="139" t="s">
        <v>644</v>
      </c>
      <c r="B134" s="149"/>
      <c r="C134" s="147"/>
      <c r="D134" s="147"/>
      <c r="E134" s="147"/>
      <c r="F134" s="150"/>
      <c r="G134" s="150"/>
      <c r="H134" s="147"/>
      <c r="I134" s="146"/>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c r="BI134" s="147"/>
      <c r="BJ134" s="147"/>
      <c r="BK134" s="147"/>
      <c r="BL134" s="147"/>
      <c r="BM134" s="147"/>
      <c r="BN134" s="147"/>
      <c r="BO134" s="147"/>
      <c r="BP134" s="148"/>
      <c r="BQ134" s="148"/>
      <c r="BR134" s="148"/>
      <c r="BS134" s="148"/>
      <c r="BT134" s="148"/>
      <c r="BU134" s="148"/>
      <c r="BV134" s="148"/>
    </row>
    <row r="135" spans="1:74" x14ac:dyDescent="0.35">
      <c r="A135" s="139" t="s">
        <v>645</v>
      </c>
      <c r="B135" s="149" t="s">
        <v>511</v>
      </c>
      <c r="C135" s="147"/>
      <c r="D135" s="147"/>
      <c r="E135" s="147"/>
      <c r="F135" s="150"/>
      <c r="G135" s="150"/>
      <c r="H135" s="147"/>
      <c r="I135" s="146"/>
      <c r="J135" s="147"/>
      <c r="K135" s="147"/>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c r="BI135" s="147"/>
      <c r="BJ135" s="147"/>
      <c r="BK135" s="147"/>
      <c r="BL135" s="147"/>
      <c r="BM135" s="147"/>
      <c r="BN135" s="147"/>
      <c r="BO135" s="147"/>
      <c r="BP135" s="148"/>
      <c r="BQ135" s="148"/>
      <c r="BR135" s="148"/>
      <c r="BS135" s="148"/>
      <c r="BT135" s="148"/>
      <c r="BU135" s="148"/>
      <c r="BV135" s="148"/>
    </row>
    <row r="136" spans="1:74" ht="13" x14ac:dyDescent="0.35">
      <c r="A136" s="139" t="s">
        <v>646</v>
      </c>
      <c r="B136" s="151">
        <v>0.15</v>
      </c>
      <c r="C136" s="152" t="s">
        <v>579</v>
      </c>
      <c r="D136" s="153"/>
      <c r="E136" s="154"/>
    </row>
    <row r="137" spans="1:74" ht="13" x14ac:dyDescent="0.35">
      <c r="A137" s="155"/>
      <c r="B137" s="151">
        <f>SUM(B131:B136)</f>
        <v>0.15</v>
      </c>
      <c r="C137" s="156" t="s">
        <v>580</v>
      </c>
      <c r="D137" s="157" t="s">
        <v>581</v>
      </c>
      <c r="E137" s="157"/>
      <c r="F137" s="157"/>
      <c r="G137" s="157"/>
    </row>
    <row r="138" spans="1:74" x14ac:dyDescent="0.35">
      <c r="A138" s="158"/>
    </row>
    <row r="139" spans="1:74" ht="13" x14ac:dyDescent="0.35">
      <c r="A139" s="131"/>
    </row>
    <row r="140" spans="1:74" ht="30" customHeight="1" x14ac:dyDescent="0.35">
      <c r="A140" s="132" t="s">
        <v>647</v>
      </c>
      <c r="B140" s="351" t="s">
        <v>648</v>
      </c>
      <c r="C140" s="352"/>
      <c r="D140" s="352"/>
      <c r="E140" s="352"/>
      <c r="F140" s="352"/>
      <c r="G140" s="352"/>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4"/>
    </row>
    <row r="141" spans="1:74" ht="79.5" customHeight="1" x14ac:dyDescent="0.35">
      <c r="A141" s="135" t="s">
        <v>564</v>
      </c>
      <c r="B141" s="136" t="s">
        <v>565</v>
      </c>
      <c r="C141" s="135" t="s">
        <v>566</v>
      </c>
      <c r="D141" s="135" t="s">
        <v>567</v>
      </c>
      <c r="E141" s="136" t="s">
        <v>568</v>
      </c>
      <c r="F141" s="136" t="s">
        <v>569</v>
      </c>
      <c r="G141" s="135" t="s">
        <v>570</v>
      </c>
      <c r="H141" s="137" t="s">
        <v>584</v>
      </c>
      <c r="I141" s="138" t="s">
        <v>572</v>
      </c>
      <c r="J141" s="138" t="s">
        <v>572</v>
      </c>
      <c r="K141" s="138" t="s">
        <v>572</v>
      </c>
      <c r="L141" s="138" t="s">
        <v>572</v>
      </c>
      <c r="M141" s="138" t="s">
        <v>572</v>
      </c>
      <c r="N141" s="138" t="s">
        <v>572</v>
      </c>
      <c r="O141" s="138" t="s">
        <v>572</v>
      </c>
      <c r="P141" s="138" t="s">
        <v>572</v>
      </c>
      <c r="Q141" s="138" t="s">
        <v>572</v>
      </c>
      <c r="R141" s="138" t="s">
        <v>572</v>
      </c>
      <c r="S141" s="138" t="s">
        <v>572</v>
      </c>
      <c r="T141" s="138" t="s">
        <v>572</v>
      </c>
      <c r="U141" s="138" t="s">
        <v>572</v>
      </c>
      <c r="V141" s="138" t="s">
        <v>572</v>
      </c>
      <c r="W141" s="138" t="s">
        <v>572</v>
      </c>
      <c r="X141" s="138" t="s">
        <v>572</v>
      </c>
      <c r="Y141" s="138" t="s">
        <v>572</v>
      </c>
      <c r="Z141" s="138" t="s">
        <v>572</v>
      </c>
      <c r="AA141" s="138" t="s">
        <v>572</v>
      </c>
      <c r="AB141" s="138" t="s">
        <v>572</v>
      </c>
      <c r="AC141" s="138" t="s">
        <v>572</v>
      </c>
      <c r="AD141" s="138" t="s">
        <v>572</v>
      </c>
      <c r="AE141" s="138" t="s">
        <v>572</v>
      </c>
      <c r="AF141" s="138" t="s">
        <v>572</v>
      </c>
      <c r="AG141" s="138" t="s">
        <v>572</v>
      </c>
      <c r="AH141" s="138" t="s">
        <v>572</v>
      </c>
      <c r="AI141" s="138" t="s">
        <v>572</v>
      </c>
      <c r="AJ141" s="138" t="s">
        <v>572</v>
      </c>
      <c r="AK141" s="138" t="s">
        <v>572</v>
      </c>
      <c r="AL141" s="138" t="s">
        <v>572</v>
      </c>
      <c r="AM141" s="138" t="s">
        <v>572</v>
      </c>
      <c r="AN141" s="138" t="s">
        <v>572</v>
      </c>
      <c r="AO141" s="138" t="s">
        <v>572</v>
      </c>
      <c r="AP141" s="138" t="s">
        <v>572</v>
      </c>
      <c r="AQ141" s="138" t="s">
        <v>572</v>
      </c>
      <c r="AR141" s="138" t="s">
        <v>572</v>
      </c>
      <c r="AS141" s="138" t="s">
        <v>572</v>
      </c>
      <c r="AT141" s="138" t="s">
        <v>572</v>
      </c>
      <c r="AU141" s="138" t="s">
        <v>572</v>
      </c>
      <c r="AV141" s="138" t="s">
        <v>572</v>
      </c>
      <c r="AW141" s="138" t="s">
        <v>572</v>
      </c>
      <c r="AX141" s="138" t="s">
        <v>572</v>
      </c>
      <c r="AY141" s="138" t="s">
        <v>572</v>
      </c>
      <c r="AZ141" s="138" t="s">
        <v>572</v>
      </c>
      <c r="BA141" s="138" t="s">
        <v>572</v>
      </c>
      <c r="BB141" s="138" t="s">
        <v>572</v>
      </c>
      <c r="BC141" s="138" t="s">
        <v>572</v>
      </c>
      <c r="BD141" s="138" t="s">
        <v>572</v>
      </c>
      <c r="BE141" s="138" t="s">
        <v>572</v>
      </c>
      <c r="BF141" s="138" t="s">
        <v>572</v>
      </c>
      <c r="BG141" s="138" t="s">
        <v>572</v>
      </c>
      <c r="BH141" s="138" t="s">
        <v>572</v>
      </c>
      <c r="BI141" s="138" t="s">
        <v>572</v>
      </c>
      <c r="BJ141" s="138" t="s">
        <v>572</v>
      </c>
      <c r="BK141" s="138" t="s">
        <v>572</v>
      </c>
      <c r="BL141" s="138" t="s">
        <v>572</v>
      </c>
      <c r="BM141" s="138" t="s">
        <v>572</v>
      </c>
      <c r="BN141" s="138" t="s">
        <v>572</v>
      </c>
      <c r="BO141" s="138" t="s">
        <v>572</v>
      </c>
    </row>
    <row r="142" spans="1:74" x14ac:dyDescent="0.35">
      <c r="A142" s="139" t="s">
        <v>649</v>
      </c>
      <c r="B142" s="140" t="s">
        <v>511</v>
      </c>
      <c r="C142" s="141"/>
      <c r="D142" s="141"/>
      <c r="E142" s="142"/>
      <c r="F142" s="143"/>
      <c r="G142" s="143"/>
      <c r="H142" s="142"/>
      <c r="I142" s="146"/>
      <c r="J142" s="147"/>
      <c r="K142" s="147"/>
      <c r="L142" s="147"/>
      <c r="M142" s="147"/>
      <c r="N142" s="147"/>
      <c r="O142" s="147"/>
      <c r="P142" s="147"/>
      <c r="Q142" s="147"/>
      <c r="R142" s="147"/>
      <c r="S142" s="147"/>
      <c r="T142" s="147"/>
      <c r="U142" s="147"/>
      <c r="V142" s="147"/>
      <c r="W142" s="147"/>
      <c r="X142" s="147"/>
      <c r="Y142" s="147"/>
      <c r="Z142" s="147"/>
      <c r="AA142" s="147"/>
      <c r="AB142" s="147"/>
      <c r="AC142" s="147"/>
      <c r="AD142" s="147"/>
      <c r="AE142" s="147"/>
      <c r="AF142" s="147"/>
      <c r="AG142" s="147"/>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c r="BI142" s="147"/>
      <c r="BJ142" s="147"/>
      <c r="BK142" s="147"/>
      <c r="BL142" s="147"/>
      <c r="BM142" s="147"/>
      <c r="BN142" s="147"/>
      <c r="BO142" s="147"/>
      <c r="BP142" s="148"/>
      <c r="BQ142" s="148"/>
      <c r="BR142" s="148"/>
      <c r="BS142" s="148"/>
      <c r="BT142" s="148"/>
      <c r="BU142" s="148"/>
      <c r="BV142" s="148"/>
    </row>
    <row r="143" spans="1:74" x14ac:dyDescent="0.35">
      <c r="A143" s="139" t="s">
        <v>650</v>
      </c>
      <c r="B143" s="149"/>
      <c r="C143" s="147"/>
      <c r="D143" s="147"/>
      <c r="E143" s="147"/>
      <c r="F143" s="150"/>
      <c r="G143" s="150"/>
      <c r="H143" s="147"/>
      <c r="I143" s="146"/>
      <c r="J143" s="147"/>
      <c r="K143" s="147"/>
      <c r="L143" s="147"/>
      <c r="M143" s="147"/>
      <c r="N143" s="147"/>
      <c r="O143" s="147"/>
      <c r="P143" s="147"/>
      <c r="Q143" s="147"/>
      <c r="R143" s="147"/>
      <c r="S143" s="147"/>
      <c r="T143" s="147"/>
      <c r="U143" s="147"/>
      <c r="V143" s="147"/>
      <c r="W143" s="147"/>
      <c r="X143" s="147"/>
      <c r="Y143" s="147"/>
      <c r="Z143" s="147"/>
      <c r="AA143" s="147"/>
      <c r="AB143" s="147"/>
      <c r="AC143" s="147"/>
      <c r="AD143" s="147"/>
      <c r="AE143" s="147"/>
      <c r="AF143" s="147"/>
      <c r="AG143" s="147"/>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c r="BI143" s="147"/>
      <c r="BJ143" s="147"/>
      <c r="BK143" s="147"/>
      <c r="BL143" s="147"/>
      <c r="BM143" s="147"/>
      <c r="BN143" s="147"/>
      <c r="BO143" s="147"/>
      <c r="BP143" s="148"/>
      <c r="BQ143" s="148"/>
      <c r="BR143" s="148"/>
      <c r="BS143" s="148"/>
      <c r="BT143" s="148"/>
      <c r="BU143" s="148"/>
      <c r="BV143" s="148"/>
    </row>
    <row r="144" spans="1:74" x14ac:dyDescent="0.35">
      <c r="A144" s="139" t="s">
        <v>651</v>
      </c>
      <c r="B144" s="149" t="s">
        <v>511</v>
      </c>
      <c r="C144" s="147"/>
      <c r="D144" s="147"/>
      <c r="E144" s="147"/>
      <c r="F144" s="150"/>
      <c r="G144" s="150"/>
      <c r="H144" s="147"/>
      <c r="I144" s="146"/>
      <c r="J144" s="147"/>
      <c r="K144" s="147"/>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c r="BI144" s="147"/>
      <c r="BJ144" s="147"/>
      <c r="BK144" s="147"/>
      <c r="BL144" s="147"/>
      <c r="BM144" s="147"/>
      <c r="BN144" s="147"/>
      <c r="BO144" s="147"/>
      <c r="BP144" s="148"/>
      <c r="BQ144" s="148"/>
      <c r="BR144" s="148"/>
      <c r="BS144" s="148"/>
      <c r="BT144" s="148"/>
      <c r="BU144" s="148"/>
      <c r="BV144" s="148"/>
    </row>
    <row r="145" spans="1:74" x14ac:dyDescent="0.35">
      <c r="A145" s="139" t="s">
        <v>652</v>
      </c>
      <c r="B145" s="149" t="s">
        <v>511</v>
      </c>
      <c r="C145" s="147"/>
      <c r="D145" s="147"/>
      <c r="E145" s="147"/>
      <c r="F145" s="150"/>
      <c r="G145" s="150"/>
      <c r="H145" s="147"/>
      <c r="I145" s="146"/>
      <c r="J145" s="147"/>
      <c r="K145" s="147"/>
      <c r="L145" s="147"/>
      <c r="M145" s="147"/>
      <c r="N145" s="147"/>
      <c r="O145" s="147"/>
      <c r="P145" s="147"/>
      <c r="Q145" s="147"/>
      <c r="R145" s="147"/>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c r="BI145" s="147"/>
      <c r="BJ145" s="147"/>
      <c r="BK145" s="147"/>
      <c r="BL145" s="147"/>
      <c r="BM145" s="147"/>
      <c r="BN145" s="147"/>
      <c r="BO145" s="147"/>
      <c r="BP145" s="148"/>
      <c r="BQ145" s="148"/>
      <c r="BR145" s="148"/>
      <c r="BS145" s="148"/>
      <c r="BT145" s="148"/>
      <c r="BU145" s="148"/>
      <c r="BV145" s="148"/>
    </row>
    <row r="146" spans="1:74" x14ac:dyDescent="0.35">
      <c r="A146" s="139" t="s">
        <v>653</v>
      </c>
      <c r="B146" s="149" t="s">
        <v>511</v>
      </c>
      <c r="C146" s="147"/>
      <c r="D146" s="147"/>
      <c r="E146" s="147"/>
      <c r="F146" s="150"/>
      <c r="G146" s="150"/>
      <c r="H146" s="147"/>
      <c r="I146" s="146"/>
      <c r="J146" s="147"/>
      <c r="K146" s="147"/>
      <c r="L146" s="147"/>
      <c r="M146" s="147"/>
      <c r="N146" s="147"/>
      <c r="O146" s="147"/>
      <c r="P146" s="147"/>
      <c r="Q146" s="147"/>
      <c r="R146" s="147"/>
      <c r="S146" s="147"/>
      <c r="T146" s="147"/>
      <c r="U146" s="147"/>
      <c r="V146" s="147"/>
      <c r="W146" s="147"/>
      <c r="X146" s="147"/>
      <c r="Y146" s="147"/>
      <c r="Z146" s="147"/>
      <c r="AA146" s="147"/>
      <c r="AB146" s="147"/>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c r="BI146" s="147"/>
      <c r="BJ146" s="147"/>
      <c r="BK146" s="147"/>
      <c r="BL146" s="147"/>
      <c r="BM146" s="147"/>
      <c r="BN146" s="147"/>
      <c r="BO146" s="147"/>
      <c r="BP146" s="148"/>
      <c r="BQ146" s="148"/>
      <c r="BR146" s="148"/>
      <c r="BS146" s="148"/>
      <c r="BT146" s="148"/>
      <c r="BU146" s="148"/>
      <c r="BV146" s="148"/>
    </row>
    <row r="147" spans="1:74" ht="13" x14ac:dyDescent="0.35">
      <c r="A147" s="139" t="s">
        <v>654</v>
      </c>
      <c r="B147" s="151">
        <v>0.15</v>
      </c>
      <c r="C147" s="152" t="s">
        <v>579</v>
      </c>
      <c r="D147" s="153"/>
      <c r="E147" s="154"/>
    </row>
    <row r="148" spans="1:74" ht="13" x14ac:dyDescent="0.35">
      <c r="A148" s="155"/>
      <c r="B148" s="151">
        <f>SUM(B142:B147)</f>
        <v>0.15</v>
      </c>
      <c r="C148" s="156" t="s">
        <v>580</v>
      </c>
      <c r="D148" s="157" t="s">
        <v>581</v>
      </c>
      <c r="E148" s="157"/>
      <c r="F148" s="157"/>
      <c r="G148" s="157"/>
    </row>
    <row r="149" spans="1:74" x14ac:dyDescent="0.35">
      <c r="A149" s="158"/>
    </row>
  </sheetData>
  <mergeCells count="41">
    <mergeCell ref="B140:G140"/>
    <mergeCell ref="B74:G74"/>
    <mergeCell ref="B85:G85"/>
    <mergeCell ref="B96:G96"/>
    <mergeCell ref="B107:G107"/>
    <mergeCell ref="B118:G118"/>
    <mergeCell ref="B129:G129"/>
    <mergeCell ref="B26:G26"/>
    <mergeCell ref="B63:G63"/>
    <mergeCell ref="B28:G28"/>
    <mergeCell ref="B29:G29"/>
    <mergeCell ref="B30:G30"/>
    <mergeCell ref="B31:G31"/>
    <mergeCell ref="B33:G33"/>
    <mergeCell ref="B34:G34"/>
    <mergeCell ref="B35:G35"/>
    <mergeCell ref="B36:G36"/>
    <mergeCell ref="B37:G37"/>
    <mergeCell ref="B41:G41"/>
    <mergeCell ref="B52:G52"/>
    <mergeCell ref="B27:G27"/>
    <mergeCell ref="F9:H9"/>
    <mergeCell ref="C10:E10"/>
    <mergeCell ref="F10:H19"/>
    <mergeCell ref="C11:E11"/>
    <mergeCell ref="C12:E12"/>
    <mergeCell ref="C13:E13"/>
    <mergeCell ref="C14:E14"/>
    <mergeCell ref="C15:E15"/>
    <mergeCell ref="C16:E16"/>
    <mergeCell ref="C17:E17"/>
    <mergeCell ref="C9:D9"/>
    <mergeCell ref="C18:E18"/>
    <mergeCell ref="C19:E19"/>
    <mergeCell ref="B22:G22"/>
    <mergeCell ref="B23:G23"/>
    <mergeCell ref="A1:B1"/>
    <mergeCell ref="A2:B2"/>
    <mergeCell ref="A3:B3"/>
    <mergeCell ref="A4:B4"/>
    <mergeCell ref="A6:E6"/>
  </mergeCells>
  <pageMargins left="0.78740157480314965" right="0.78740157480314965" top="0.98425196850393704" bottom="0.78740157480314965" header="0.51181102362204722" footer="0.51181102362204722"/>
  <pageSetup paperSize="8" scale="24"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6F553-EA9F-41CE-9C77-646CAC99F8B2}">
  <sheetPr>
    <tabColor rgb="FF92D050"/>
  </sheetPr>
  <dimension ref="A1:CT122"/>
  <sheetViews>
    <sheetView view="pageBreakPreview" zoomScale="60" zoomScaleNormal="70" workbookViewId="0">
      <selection activeCell="C1" sqref="C1"/>
    </sheetView>
  </sheetViews>
  <sheetFormatPr defaultRowHeight="12.5" x14ac:dyDescent="0.25"/>
  <cols>
    <col min="1" max="1" width="10.90625" style="112" customWidth="1"/>
    <col min="2" max="2" width="37.6328125" style="112" customWidth="1"/>
    <col min="3" max="3" width="49.6328125" style="112" customWidth="1"/>
    <col min="4" max="4" width="40" style="112" customWidth="1"/>
    <col min="5" max="5" width="18.90625" style="112" bestFit="1" customWidth="1"/>
    <col min="6" max="16384" width="8.7265625" style="112"/>
  </cols>
  <sheetData>
    <row r="1" spans="1:98" ht="20" x14ac:dyDescent="0.25">
      <c r="A1" s="357" t="s">
        <v>512</v>
      </c>
      <c r="B1" s="358"/>
      <c r="C1" s="159" t="s">
        <v>751</v>
      </c>
      <c r="D1" s="160"/>
      <c r="E1" s="161"/>
      <c r="F1" s="161"/>
      <c r="G1" s="162"/>
      <c r="H1" s="163"/>
      <c r="I1" s="164"/>
      <c r="J1" s="165"/>
      <c r="K1" s="161"/>
      <c r="L1" s="166"/>
      <c r="M1" s="165"/>
      <c r="N1" s="167"/>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row>
    <row r="2" spans="1:98" ht="84" customHeight="1" x14ac:dyDescent="0.25">
      <c r="A2" s="357" t="s">
        <v>513</v>
      </c>
      <c r="B2" s="358"/>
      <c r="C2" s="168" t="s">
        <v>750</v>
      </c>
      <c r="D2" s="160"/>
      <c r="E2" s="161"/>
      <c r="F2" s="169"/>
      <c r="G2" s="170"/>
      <c r="H2" s="88"/>
      <c r="I2" s="164"/>
      <c r="J2" s="165"/>
      <c r="K2" s="161"/>
      <c r="L2" s="166"/>
      <c r="M2" s="165"/>
      <c r="N2" s="167"/>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row>
    <row r="3" spans="1:98" ht="80" x14ac:dyDescent="0.25">
      <c r="A3" s="357" t="s">
        <v>514</v>
      </c>
      <c r="B3" s="358"/>
      <c r="C3" s="168" t="s">
        <v>715</v>
      </c>
      <c r="D3" s="160"/>
      <c r="E3" s="161"/>
      <c r="F3" s="169"/>
      <c r="G3" s="170"/>
      <c r="H3" s="88"/>
      <c r="I3" s="164"/>
      <c r="J3" s="165"/>
      <c r="K3" s="161"/>
      <c r="L3" s="166"/>
      <c r="M3" s="165"/>
      <c r="N3" s="167"/>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row>
    <row r="4" spans="1:98" ht="20" x14ac:dyDescent="0.25">
      <c r="A4" s="357" t="s">
        <v>515</v>
      </c>
      <c r="B4" s="358"/>
      <c r="C4" s="159" t="str">
        <f>'[3]Read Me'!C4</f>
        <v>Main Offer Only</v>
      </c>
      <c r="D4" s="160"/>
      <c r="E4" s="161"/>
      <c r="F4" s="169"/>
      <c r="G4" s="170"/>
      <c r="H4" s="88"/>
      <c r="I4" s="164"/>
      <c r="J4" s="165"/>
      <c r="K4" s="161"/>
      <c r="L4" s="166"/>
      <c r="M4" s="165"/>
      <c r="N4" s="167"/>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row>
    <row r="5" spans="1:98" ht="15.5" x14ac:dyDescent="0.25">
      <c r="A5" s="171"/>
      <c r="B5" s="172"/>
      <c r="C5" s="173"/>
      <c r="D5" s="160"/>
      <c r="E5" s="161"/>
      <c r="F5" s="169"/>
      <c r="G5" s="170"/>
      <c r="H5" s="88"/>
      <c r="I5" s="164"/>
      <c r="J5" s="165"/>
      <c r="K5" s="161"/>
      <c r="L5" s="166"/>
      <c r="M5" s="165"/>
      <c r="N5" s="167"/>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row>
    <row r="6" spans="1:98" ht="20" x14ac:dyDescent="0.25">
      <c r="A6" s="174" t="s">
        <v>655</v>
      </c>
      <c r="B6" s="175"/>
      <c r="C6" s="176"/>
      <c r="D6" s="177"/>
      <c r="E6" s="178" t="s">
        <v>656</v>
      </c>
      <c r="F6" s="178"/>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c r="CN6" s="179"/>
      <c r="CO6" s="179"/>
      <c r="CP6" s="179"/>
      <c r="CQ6" s="179"/>
      <c r="CR6" s="179"/>
      <c r="CS6" s="179"/>
      <c r="CT6" s="179"/>
    </row>
    <row r="7" spans="1:98" ht="20.5" thickBot="1" x14ac:dyDescent="0.45">
      <c r="A7" s="180"/>
      <c r="B7" s="180"/>
      <c r="C7" s="180"/>
      <c r="D7" s="181"/>
      <c r="E7" s="180"/>
      <c r="F7" s="180"/>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row>
    <row r="8" spans="1:98" ht="32" customHeight="1" thickBot="1" x14ac:dyDescent="0.3">
      <c r="A8" s="183"/>
      <c r="B8" s="184"/>
      <c r="C8" s="256" t="s">
        <v>657</v>
      </c>
      <c r="D8" s="186"/>
      <c r="E8" s="187"/>
      <c r="F8" s="187"/>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row>
    <row r="9" spans="1:98" ht="40.5" customHeight="1" thickBot="1" x14ac:dyDescent="0.45">
      <c r="A9" s="188" t="s">
        <v>658</v>
      </c>
      <c r="B9" s="188" t="s">
        <v>659</v>
      </c>
      <c r="C9" s="189" t="s">
        <v>660</v>
      </c>
      <c r="D9" s="190"/>
      <c r="E9" s="190"/>
      <c r="F9" s="180"/>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row>
    <row r="10" spans="1:98" ht="27" customHeight="1" x14ac:dyDescent="0.4">
      <c r="A10" s="194">
        <v>1</v>
      </c>
      <c r="B10" s="259" t="s">
        <v>345</v>
      </c>
      <c r="C10" s="191">
        <f>'5.1.1 Cables'!H20</f>
        <v>0</v>
      </c>
      <c r="D10" s="187"/>
      <c r="E10" s="187"/>
      <c r="F10" s="180"/>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row>
    <row r="11" spans="1:98" ht="20.149999999999999" customHeight="1" x14ac:dyDescent="0.4">
      <c r="A11" s="194">
        <v>2</v>
      </c>
      <c r="B11" s="259" t="s">
        <v>346</v>
      </c>
      <c r="C11" s="192">
        <f>'5.1.1 Boots'!H10</f>
        <v>0</v>
      </c>
      <c r="D11" s="187"/>
      <c r="E11" s="187"/>
      <c r="F11" s="180"/>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row>
    <row r="12" spans="1:98" ht="20.149999999999999" customHeight="1" x14ac:dyDescent="0.4">
      <c r="A12" s="194">
        <v>3</v>
      </c>
      <c r="B12" s="259" t="s">
        <v>348</v>
      </c>
      <c r="C12" s="192">
        <f>'5.1.1 Tools'!H11</f>
        <v>0</v>
      </c>
      <c r="D12" s="187"/>
      <c r="E12" s="187"/>
      <c r="F12" s="180"/>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182"/>
      <c r="CO12" s="182"/>
      <c r="CP12" s="182"/>
      <c r="CQ12" s="182"/>
      <c r="CR12" s="182"/>
      <c r="CS12" s="182"/>
    </row>
    <row r="13" spans="1:98" ht="20.149999999999999" customHeight="1" x14ac:dyDescent="0.4">
      <c r="A13" s="194">
        <v>4</v>
      </c>
      <c r="B13" s="259" t="s">
        <v>349</v>
      </c>
      <c r="C13" s="192">
        <f>'5.1.1 Connectors'!H32</f>
        <v>0</v>
      </c>
      <c r="D13" s="187"/>
      <c r="E13" s="187"/>
      <c r="F13" s="180"/>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c r="CR13" s="182"/>
      <c r="CS13" s="182"/>
    </row>
    <row r="14" spans="1:98" ht="20.149999999999999" customHeight="1" x14ac:dyDescent="0.4">
      <c r="A14" s="194">
        <v>5</v>
      </c>
      <c r="B14" s="260" t="s">
        <v>350</v>
      </c>
      <c r="C14" s="192">
        <f>'5.1.1 Adaptors'!H15</f>
        <v>0</v>
      </c>
      <c r="D14" s="187"/>
      <c r="E14" s="187"/>
      <c r="F14" s="180"/>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row>
    <row r="15" spans="1:98" ht="20.149999999999999" customHeight="1" x14ac:dyDescent="0.4">
      <c r="A15" s="194">
        <v>6</v>
      </c>
      <c r="B15" s="260" t="s">
        <v>351</v>
      </c>
      <c r="C15" s="192">
        <f>'5.1.1 Flyleads'!H15</f>
        <v>0</v>
      </c>
      <c r="D15" s="187"/>
      <c r="E15" s="187"/>
      <c r="F15" s="180"/>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182"/>
      <c r="CO15" s="182"/>
      <c r="CP15" s="182"/>
      <c r="CQ15" s="182"/>
      <c r="CR15" s="182"/>
      <c r="CS15" s="182"/>
    </row>
    <row r="16" spans="1:98" ht="20.149999999999999" customHeight="1" x14ac:dyDescent="0.4">
      <c r="A16" s="194">
        <v>7</v>
      </c>
      <c r="B16" s="260" t="s">
        <v>352</v>
      </c>
      <c r="C16" s="192">
        <f>'5.1.1 Clamps'!H38</f>
        <v>0</v>
      </c>
      <c r="D16" s="187"/>
      <c r="E16" s="187"/>
      <c r="F16" s="180"/>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c r="BW16" s="182"/>
      <c r="BX16" s="182"/>
      <c r="BY16" s="182"/>
      <c r="BZ16" s="182"/>
      <c r="CA16" s="182"/>
      <c r="CB16" s="182"/>
      <c r="CC16" s="182"/>
      <c r="CD16" s="182"/>
      <c r="CE16" s="182"/>
      <c r="CF16" s="182"/>
      <c r="CG16" s="182"/>
      <c r="CH16" s="182"/>
      <c r="CI16" s="182"/>
      <c r="CJ16" s="182"/>
      <c r="CK16" s="182"/>
      <c r="CL16" s="182"/>
      <c r="CM16" s="182"/>
      <c r="CN16" s="182"/>
      <c r="CO16" s="182"/>
      <c r="CP16" s="182"/>
      <c r="CQ16" s="182"/>
      <c r="CR16" s="182"/>
      <c r="CS16" s="182"/>
    </row>
    <row r="17" spans="1:97" ht="20.149999999999999" customHeight="1" x14ac:dyDescent="0.4">
      <c r="A17" s="194">
        <v>8</v>
      </c>
      <c r="B17" s="260" t="s">
        <v>353</v>
      </c>
      <c r="C17" s="192">
        <f>'5.1.1 Protectors'!H18</f>
        <v>0</v>
      </c>
      <c r="D17" s="187"/>
      <c r="E17" s="187"/>
      <c r="F17" s="180"/>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2"/>
      <c r="CD17" s="182"/>
      <c r="CE17" s="182"/>
      <c r="CF17" s="182"/>
      <c r="CG17" s="182"/>
      <c r="CH17" s="182"/>
      <c r="CI17" s="182"/>
      <c r="CJ17" s="182"/>
      <c r="CK17" s="182"/>
      <c r="CL17" s="182"/>
      <c r="CM17" s="182"/>
      <c r="CN17" s="182"/>
      <c r="CO17" s="182"/>
      <c r="CP17" s="182"/>
      <c r="CQ17" s="182"/>
      <c r="CR17" s="182"/>
      <c r="CS17" s="182"/>
    </row>
    <row r="18" spans="1:97" ht="20.149999999999999" customHeight="1" x14ac:dyDescent="0.4">
      <c r="A18" s="194">
        <v>9</v>
      </c>
      <c r="B18" s="260" t="s">
        <v>112</v>
      </c>
      <c r="C18" s="192">
        <f>'5.1.1 Others'!H18</f>
        <v>0</v>
      </c>
      <c r="D18" s="187"/>
      <c r="E18" s="187"/>
      <c r="F18" s="180"/>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182"/>
      <c r="CO18" s="182"/>
      <c r="CP18" s="182"/>
      <c r="CQ18" s="182"/>
      <c r="CR18" s="182"/>
      <c r="CS18" s="182"/>
    </row>
    <row r="19" spans="1:97" ht="20.149999999999999" customHeight="1" thickBot="1" x14ac:dyDescent="0.45">
      <c r="A19" s="194"/>
      <c r="B19" s="260"/>
      <c r="C19" s="193"/>
      <c r="D19" s="187"/>
      <c r="E19" s="187"/>
      <c r="F19" s="180"/>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c r="CP19" s="182"/>
      <c r="CQ19" s="182"/>
      <c r="CR19" s="182"/>
      <c r="CS19" s="182"/>
    </row>
    <row r="20" spans="1:97" ht="41.15" customHeight="1" thickBot="1" x14ac:dyDescent="0.3">
      <c r="A20" s="194"/>
      <c r="B20" s="195" t="s">
        <v>661</v>
      </c>
      <c r="C20" s="191">
        <f>SUM(C10:C19)</f>
        <v>0</v>
      </c>
      <c r="D20" s="359" t="s">
        <v>662</v>
      </c>
      <c r="E20" s="359"/>
      <c r="F20" s="359"/>
    </row>
    <row r="21" spans="1:97" ht="42.65" customHeight="1" thickBot="1" x14ac:dyDescent="0.45">
      <c r="A21" s="194"/>
      <c r="B21" s="195" t="s">
        <v>663</v>
      </c>
      <c r="C21" s="257">
        <f>C20*15%</f>
        <v>0</v>
      </c>
      <c r="D21" s="196" t="s">
        <v>511</v>
      </c>
      <c r="E21" s="197"/>
      <c r="F21" s="185"/>
    </row>
    <row r="22" spans="1:97" ht="39.9" customHeight="1" thickBot="1" x14ac:dyDescent="0.3">
      <c r="A22" s="194"/>
      <c r="B22" s="195" t="s">
        <v>664</v>
      </c>
      <c r="C22" s="258">
        <f>C20+C21</f>
        <v>0</v>
      </c>
      <c r="D22" s="356" t="s">
        <v>665</v>
      </c>
      <c r="E22" s="356"/>
      <c r="F22" s="356"/>
    </row>
    <row r="23" spans="1:97" x14ac:dyDescent="0.25">
      <c r="A23" s="182"/>
      <c r="B23" s="182"/>
      <c r="C23" s="198"/>
      <c r="D23" s="199"/>
      <c r="E23" s="182"/>
      <c r="F23" s="182"/>
    </row>
    <row r="24" spans="1:97" x14ac:dyDescent="0.25">
      <c r="A24" s="182"/>
      <c r="B24" s="182"/>
      <c r="C24" s="182"/>
      <c r="D24" s="199"/>
      <c r="E24" s="182"/>
      <c r="F24" s="182"/>
    </row>
    <row r="25" spans="1:97" ht="18" x14ac:dyDescent="0.25">
      <c r="A25" s="200"/>
      <c r="B25" s="201"/>
      <c r="C25" s="202"/>
      <c r="D25" s="182"/>
      <c r="E25" s="202"/>
      <c r="F25" s="202"/>
    </row>
    <row r="26" spans="1:97" x14ac:dyDescent="0.25">
      <c r="A26" s="182"/>
      <c r="B26" s="182"/>
      <c r="C26" s="182"/>
      <c r="D26" s="199"/>
    </row>
    <row r="27" spans="1:97" x14ac:dyDescent="0.25">
      <c r="A27" s="182"/>
      <c r="B27" s="182"/>
      <c r="C27" s="182"/>
      <c r="D27" s="199"/>
    </row>
    <row r="28" spans="1:97" x14ac:dyDescent="0.25">
      <c r="A28" s="182"/>
      <c r="B28" s="182"/>
      <c r="C28" s="182"/>
      <c r="D28" s="199"/>
    </row>
    <row r="29" spans="1:97" x14ac:dyDescent="0.25">
      <c r="A29" s="182"/>
      <c r="B29" s="182"/>
      <c r="C29" s="182"/>
      <c r="D29" s="199"/>
    </row>
    <row r="30" spans="1:97" x14ac:dyDescent="0.25">
      <c r="A30" s="182"/>
      <c r="B30" s="182"/>
      <c r="C30" s="182"/>
      <c r="D30" s="199"/>
    </row>
    <row r="31" spans="1:97" x14ac:dyDescent="0.25">
      <c r="A31" s="182"/>
      <c r="B31" s="182"/>
      <c r="C31" s="182"/>
      <c r="D31" s="199"/>
    </row>
    <row r="32" spans="1:97" x14ac:dyDescent="0.25">
      <c r="A32" s="182"/>
      <c r="B32" s="182"/>
      <c r="C32" s="182"/>
      <c r="D32" s="199"/>
    </row>
    <row r="33" spans="1:4" x14ac:dyDescent="0.25">
      <c r="A33" s="182"/>
      <c r="B33" s="182"/>
      <c r="C33" s="182"/>
      <c r="D33" s="199"/>
    </row>
    <row r="34" spans="1:4" x14ac:dyDescent="0.25">
      <c r="A34" s="182"/>
      <c r="B34" s="182"/>
      <c r="C34" s="182"/>
      <c r="D34" s="199"/>
    </row>
    <row r="35" spans="1:4" x14ac:dyDescent="0.25">
      <c r="A35" s="182"/>
      <c r="B35" s="182"/>
      <c r="C35" s="182"/>
      <c r="D35" s="199"/>
    </row>
    <row r="36" spans="1:4" x14ac:dyDescent="0.25">
      <c r="A36" s="182"/>
      <c r="B36" s="182"/>
      <c r="C36" s="182"/>
      <c r="D36" s="199"/>
    </row>
    <row r="37" spans="1:4" x14ac:dyDescent="0.25">
      <c r="A37" s="182"/>
      <c r="B37" s="182"/>
      <c r="C37" s="182"/>
      <c r="D37" s="199"/>
    </row>
    <row r="38" spans="1:4" x14ac:dyDescent="0.25">
      <c r="A38" s="182"/>
      <c r="B38" s="182"/>
      <c r="C38" s="182"/>
      <c r="D38" s="199"/>
    </row>
    <row r="39" spans="1:4" x14ac:dyDescent="0.25">
      <c r="D39" s="199"/>
    </row>
    <row r="40" spans="1:4" x14ac:dyDescent="0.25">
      <c r="D40" s="199"/>
    </row>
    <row r="41" spans="1:4" x14ac:dyDescent="0.25">
      <c r="D41" s="199"/>
    </row>
    <row r="42" spans="1:4" x14ac:dyDescent="0.25">
      <c r="D42" s="199"/>
    </row>
    <row r="43" spans="1:4" x14ac:dyDescent="0.25">
      <c r="D43" s="199"/>
    </row>
    <row r="44" spans="1:4" x14ac:dyDescent="0.25">
      <c r="D44" s="199"/>
    </row>
    <row r="45" spans="1:4" x14ac:dyDescent="0.25">
      <c r="D45" s="199"/>
    </row>
    <row r="46" spans="1:4" x14ac:dyDescent="0.25">
      <c r="D46" s="199"/>
    </row>
    <row r="47" spans="1:4" x14ac:dyDescent="0.25">
      <c r="D47" s="199"/>
    </row>
    <row r="48" spans="1:4" x14ac:dyDescent="0.25">
      <c r="D48" s="199"/>
    </row>
    <row r="49" spans="4:4" x14ac:dyDescent="0.25">
      <c r="D49" s="199"/>
    </row>
    <row r="50" spans="4:4" x14ac:dyDescent="0.25">
      <c r="D50" s="199"/>
    </row>
    <row r="51" spans="4:4" x14ac:dyDescent="0.25">
      <c r="D51" s="199"/>
    </row>
    <row r="52" spans="4:4" x14ac:dyDescent="0.25">
      <c r="D52" s="199"/>
    </row>
    <row r="53" spans="4:4" x14ac:dyDescent="0.25">
      <c r="D53" s="199"/>
    </row>
    <row r="54" spans="4:4" x14ac:dyDescent="0.25">
      <c r="D54" s="199"/>
    </row>
    <row r="55" spans="4:4" x14ac:dyDescent="0.25">
      <c r="D55" s="199"/>
    </row>
    <row r="56" spans="4:4" x14ac:dyDescent="0.25">
      <c r="D56" s="199"/>
    </row>
    <row r="57" spans="4:4" x14ac:dyDescent="0.25">
      <c r="D57" s="199"/>
    </row>
    <row r="58" spans="4:4" x14ac:dyDescent="0.25">
      <c r="D58" s="199"/>
    </row>
    <row r="59" spans="4:4" x14ac:dyDescent="0.25">
      <c r="D59" s="199"/>
    </row>
    <row r="60" spans="4:4" x14ac:dyDescent="0.25">
      <c r="D60" s="199"/>
    </row>
    <row r="61" spans="4:4" x14ac:dyDescent="0.25">
      <c r="D61" s="199"/>
    </row>
    <row r="62" spans="4:4" x14ac:dyDescent="0.25">
      <c r="D62" s="199"/>
    </row>
    <row r="63" spans="4:4" x14ac:dyDescent="0.25">
      <c r="D63" s="199"/>
    </row>
    <row r="64" spans="4:4" x14ac:dyDescent="0.25">
      <c r="D64" s="199"/>
    </row>
    <row r="65" spans="4:4" x14ac:dyDescent="0.25">
      <c r="D65" s="199"/>
    </row>
    <row r="66" spans="4:4" x14ac:dyDescent="0.25">
      <c r="D66" s="199"/>
    </row>
    <row r="67" spans="4:4" x14ac:dyDescent="0.25">
      <c r="D67" s="199"/>
    </row>
    <row r="68" spans="4:4" x14ac:dyDescent="0.25">
      <c r="D68" s="199"/>
    </row>
    <row r="69" spans="4:4" x14ac:dyDescent="0.25">
      <c r="D69" s="199"/>
    </row>
    <row r="70" spans="4:4" x14ac:dyDescent="0.25">
      <c r="D70" s="199"/>
    </row>
    <row r="71" spans="4:4" x14ac:dyDescent="0.25">
      <c r="D71" s="199"/>
    </row>
    <row r="72" spans="4:4" x14ac:dyDescent="0.25">
      <c r="D72" s="199"/>
    </row>
    <row r="73" spans="4:4" x14ac:dyDescent="0.25">
      <c r="D73" s="199"/>
    </row>
    <row r="74" spans="4:4" x14ac:dyDescent="0.25">
      <c r="D74" s="199"/>
    </row>
    <row r="75" spans="4:4" x14ac:dyDescent="0.25">
      <c r="D75" s="199"/>
    </row>
    <row r="76" spans="4:4" x14ac:dyDescent="0.25">
      <c r="D76" s="199"/>
    </row>
    <row r="77" spans="4:4" x14ac:dyDescent="0.25">
      <c r="D77" s="199"/>
    </row>
    <row r="78" spans="4:4" x14ac:dyDescent="0.25">
      <c r="D78" s="199"/>
    </row>
    <row r="79" spans="4:4" x14ac:dyDescent="0.25">
      <c r="D79" s="199"/>
    </row>
    <row r="80" spans="4:4" x14ac:dyDescent="0.25">
      <c r="D80" s="199"/>
    </row>
    <row r="81" spans="4:4" x14ac:dyDescent="0.25">
      <c r="D81" s="199"/>
    </row>
    <row r="82" spans="4:4" x14ac:dyDescent="0.25">
      <c r="D82" s="199"/>
    </row>
    <row r="83" spans="4:4" x14ac:dyDescent="0.25">
      <c r="D83" s="199"/>
    </row>
    <row r="84" spans="4:4" x14ac:dyDescent="0.25">
      <c r="D84" s="199"/>
    </row>
    <row r="85" spans="4:4" x14ac:dyDescent="0.25">
      <c r="D85" s="199"/>
    </row>
    <row r="86" spans="4:4" x14ac:dyDescent="0.25">
      <c r="D86" s="199"/>
    </row>
    <row r="87" spans="4:4" x14ac:dyDescent="0.25">
      <c r="D87" s="199"/>
    </row>
    <row r="88" spans="4:4" x14ac:dyDescent="0.25">
      <c r="D88" s="199"/>
    </row>
    <row r="89" spans="4:4" x14ac:dyDescent="0.25">
      <c r="D89" s="199"/>
    </row>
    <row r="90" spans="4:4" x14ac:dyDescent="0.25">
      <c r="D90" s="199"/>
    </row>
    <row r="91" spans="4:4" x14ac:dyDescent="0.25">
      <c r="D91" s="199"/>
    </row>
    <row r="92" spans="4:4" x14ac:dyDescent="0.25">
      <c r="D92" s="199"/>
    </row>
    <row r="93" spans="4:4" x14ac:dyDescent="0.25">
      <c r="D93" s="199"/>
    </row>
    <row r="94" spans="4:4" x14ac:dyDescent="0.25">
      <c r="D94" s="199"/>
    </row>
    <row r="95" spans="4:4" x14ac:dyDescent="0.25">
      <c r="D95" s="199"/>
    </row>
    <row r="96" spans="4:4" x14ac:dyDescent="0.25">
      <c r="D96" s="199"/>
    </row>
    <row r="97" spans="4:4" x14ac:dyDescent="0.25">
      <c r="D97" s="199"/>
    </row>
    <row r="98" spans="4:4" x14ac:dyDescent="0.25">
      <c r="D98" s="199"/>
    </row>
    <row r="99" spans="4:4" x14ac:dyDescent="0.25">
      <c r="D99" s="199"/>
    </row>
    <row r="100" spans="4:4" x14ac:dyDescent="0.25">
      <c r="D100" s="199"/>
    </row>
    <row r="101" spans="4:4" x14ac:dyDescent="0.25">
      <c r="D101" s="199"/>
    </row>
    <row r="102" spans="4:4" x14ac:dyDescent="0.25">
      <c r="D102" s="199"/>
    </row>
    <row r="103" spans="4:4" x14ac:dyDescent="0.25">
      <c r="D103" s="199"/>
    </row>
    <row r="104" spans="4:4" x14ac:dyDescent="0.25">
      <c r="D104" s="199"/>
    </row>
    <row r="105" spans="4:4" x14ac:dyDescent="0.25">
      <c r="D105" s="199"/>
    </row>
    <row r="106" spans="4:4" x14ac:dyDescent="0.25">
      <c r="D106" s="199"/>
    </row>
    <row r="107" spans="4:4" x14ac:dyDescent="0.25">
      <c r="D107" s="199"/>
    </row>
    <row r="108" spans="4:4" x14ac:dyDescent="0.25">
      <c r="D108" s="199"/>
    </row>
    <row r="109" spans="4:4" x14ac:dyDescent="0.25">
      <c r="D109" s="199"/>
    </row>
    <row r="110" spans="4:4" x14ac:dyDescent="0.25">
      <c r="D110" s="199"/>
    </row>
    <row r="111" spans="4:4" x14ac:dyDescent="0.25">
      <c r="D111" s="199"/>
    </row>
    <row r="112" spans="4:4" x14ac:dyDescent="0.25">
      <c r="D112" s="199"/>
    </row>
    <row r="113" spans="2:6" x14ac:dyDescent="0.25">
      <c r="D113" s="199"/>
    </row>
    <row r="114" spans="2:6" x14ac:dyDescent="0.25">
      <c r="D114" s="199"/>
    </row>
    <row r="115" spans="2:6" x14ac:dyDescent="0.25">
      <c r="D115" s="199"/>
    </row>
    <row r="116" spans="2:6" x14ac:dyDescent="0.25">
      <c r="D116" s="199"/>
    </row>
    <row r="117" spans="2:6" x14ac:dyDescent="0.25">
      <c r="D117" s="199"/>
    </row>
    <row r="118" spans="2:6" x14ac:dyDescent="0.25">
      <c r="D118" s="199"/>
    </row>
    <row r="119" spans="2:6" x14ac:dyDescent="0.25">
      <c r="B119" s="182"/>
      <c r="C119" s="182"/>
      <c r="D119" s="199"/>
      <c r="E119" s="182"/>
      <c r="F119" s="182"/>
    </row>
    <row r="120" spans="2:6" ht="15.5" x14ac:dyDescent="0.35">
      <c r="B120" s="203"/>
      <c r="C120" s="203"/>
      <c r="D120" s="204"/>
      <c r="E120" s="203"/>
      <c r="F120" s="203"/>
    </row>
    <row r="121" spans="2:6" ht="15.5" x14ac:dyDescent="0.35">
      <c r="B121" s="203"/>
      <c r="C121" s="203"/>
      <c r="D121" s="204"/>
      <c r="E121" s="203"/>
      <c r="F121" s="203"/>
    </row>
    <row r="122" spans="2:6" ht="15.5" x14ac:dyDescent="0.35">
      <c r="B122" s="203"/>
      <c r="C122" s="203"/>
      <c r="D122" s="204"/>
      <c r="E122" s="203"/>
      <c r="F122" s="203"/>
    </row>
  </sheetData>
  <mergeCells count="6">
    <mergeCell ref="D22:F22"/>
    <mergeCell ref="A1:B1"/>
    <mergeCell ref="A2:B2"/>
    <mergeCell ref="A3:B3"/>
    <mergeCell ref="A4:B4"/>
    <mergeCell ref="D20:F20"/>
  </mergeCells>
  <pageMargins left="0.7" right="0.7" top="0.75" bottom="0.75" header="0.3" footer="0.3"/>
  <pageSetup paperSize="9" scale="52" orientation="portrait" r:id="rId1"/>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8257-7D62-4ABB-A5BB-5713B2D39DB3}">
  <sheetPr>
    <tabColor theme="9" tint="0.79998168889431442"/>
  </sheetPr>
  <dimension ref="A1:CY39"/>
  <sheetViews>
    <sheetView view="pageBreakPreview" zoomScale="60" zoomScaleNormal="70" workbookViewId="0">
      <selection activeCell="F6" sqref="F6"/>
    </sheetView>
  </sheetViews>
  <sheetFormatPr defaultRowHeight="12.5" x14ac:dyDescent="0.25"/>
  <cols>
    <col min="1" max="1" width="11.453125" style="112" customWidth="1"/>
    <col min="2" max="2" width="30.08984375" style="112" customWidth="1"/>
    <col min="3" max="3" width="20.90625" style="112" customWidth="1"/>
    <col min="4" max="5" width="18.54296875" style="112" customWidth="1"/>
    <col min="6" max="6" width="29.08984375" style="112" customWidth="1"/>
    <col min="7" max="7" width="18.54296875" style="112" customWidth="1"/>
    <col min="8" max="8" width="19.08984375" style="112" customWidth="1"/>
    <col min="9" max="16384" width="8.7265625" style="112"/>
  </cols>
  <sheetData>
    <row r="1" spans="1:103" ht="15.65" customHeight="1" x14ac:dyDescent="0.25">
      <c r="A1" s="311" t="s">
        <v>512</v>
      </c>
      <c r="B1" s="312"/>
      <c r="C1" s="311"/>
      <c r="D1" s="367"/>
      <c r="E1" s="312"/>
      <c r="F1" s="160"/>
      <c r="G1" s="161"/>
      <c r="H1" s="161"/>
      <c r="I1" s="162"/>
      <c r="J1" s="163"/>
      <c r="K1" s="164"/>
      <c r="L1" s="165"/>
      <c r="M1" s="161"/>
      <c r="N1" s="166"/>
      <c r="O1" s="165"/>
      <c r="P1" s="167"/>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row>
    <row r="2" spans="1:103" ht="23.5" customHeight="1" x14ac:dyDescent="0.25">
      <c r="A2" s="311" t="s">
        <v>513</v>
      </c>
      <c r="B2" s="312"/>
      <c r="C2" s="368" t="s">
        <v>716</v>
      </c>
      <c r="D2" s="369"/>
      <c r="E2" s="370"/>
      <c r="F2" s="160"/>
      <c r="G2" s="161"/>
      <c r="H2" s="169"/>
      <c r="I2" s="170"/>
      <c r="J2" s="88"/>
      <c r="K2" s="164"/>
      <c r="L2" s="165"/>
      <c r="M2" s="161"/>
      <c r="N2" s="166"/>
      <c r="O2" s="165"/>
      <c r="P2" s="167"/>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row>
    <row r="3" spans="1:103" ht="53" customHeight="1" x14ac:dyDescent="0.25">
      <c r="A3" s="311" t="s">
        <v>514</v>
      </c>
      <c r="B3" s="312"/>
      <c r="C3" s="368" t="s">
        <v>715</v>
      </c>
      <c r="D3" s="369"/>
      <c r="E3" s="370"/>
      <c r="F3" s="160"/>
      <c r="G3" s="161"/>
      <c r="H3" s="169"/>
      <c r="I3" s="170"/>
      <c r="J3" s="88"/>
      <c r="K3" s="164"/>
      <c r="L3" s="165"/>
      <c r="M3" s="161"/>
      <c r="N3" s="166"/>
      <c r="O3" s="165"/>
      <c r="P3" s="167"/>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row>
    <row r="4" spans="1:103" ht="15.65" customHeight="1" x14ac:dyDescent="0.25">
      <c r="A4" s="311" t="s">
        <v>515</v>
      </c>
      <c r="B4" s="312"/>
      <c r="C4" s="311" t="str">
        <f>'[1]Read Me'!C4</f>
        <v>Main Offer Only</v>
      </c>
      <c r="D4" s="367"/>
      <c r="E4" s="312"/>
      <c r="F4" s="160"/>
      <c r="G4" s="161"/>
      <c r="H4" s="169"/>
      <c r="I4" s="170"/>
      <c r="J4" s="88"/>
      <c r="K4" s="164"/>
      <c r="L4" s="165"/>
      <c r="M4" s="161"/>
      <c r="N4" s="166"/>
      <c r="O4" s="165"/>
      <c r="P4" s="167"/>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row>
    <row r="5" spans="1:103" ht="18" x14ac:dyDescent="0.4">
      <c r="A5" s="205"/>
      <c r="B5" s="206"/>
      <c r="C5" s="207"/>
      <c r="D5" s="207"/>
      <c r="E5" s="207"/>
      <c r="F5" s="207"/>
      <c r="G5" s="207"/>
      <c r="H5" s="208"/>
      <c r="I5" s="208"/>
      <c r="J5" s="208"/>
      <c r="K5" s="208"/>
      <c r="L5" s="208"/>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row>
    <row r="6" spans="1:103" ht="18" x14ac:dyDescent="0.25">
      <c r="A6" s="210" t="s">
        <v>666</v>
      </c>
      <c r="B6" s="211"/>
      <c r="C6" s="212"/>
      <c r="D6" s="212"/>
      <c r="E6" s="212"/>
      <c r="F6" s="212"/>
      <c r="G6" s="212"/>
      <c r="H6" s="212"/>
      <c r="I6" s="212"/>
      <c r="J6" s="212"/>
      <c r="K6" s="212"/>
      <c r="L6" s="212"/>
      <c r="M6" s="212"/>
      <c r="N6" s="212"/>
      <c r="O6" s="212"/>
      <c r="P6" s="212"/>
      <c r="Q6" s="212"/>
      <c r="R6" s="212"/>
      <c r="S6" s="212"/>
      <c r="T6" s="213"/>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row>
    <row r="7" spans="1:103" ht="15.5" x14ac:dyDescent="0.35">
      <c r="A7" s="214"/>
      <c r="B7" s="209"/>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row>
    <row r="8" spans="1:103" ht="18.5" thickBot="1" x14ac:dyDescent="0.3">
      <c r="A8" s="215" t="s">
        <v>667</v>
      </c>
    </row>
    <row r="9" spans="1:103" ht="87" customHeight="1" x14ac:dyDescent="0.25">
      <c r="A9" s="216">
        <v>1</v>
      </c>
      <c r="B9" s="371" t="s">
        <v>668</v>
      </c>
      <c r="C9" s="372"/>
      <c r="D9" s="372"/>
      <c r="E9" s="372"/>
      <c r="F9" s="372"/>
      <c r="G9" s="373"/>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row>
    <row r="10" spans="1:103" ht="27" customHeight="1" x14ac:dyDescent="0.25">
      <c r="A10" s="374">
        <v>2</v>
      </c>
      <c r="B10" s="375" t="s">
        <v>669</v>
      </c>
      <c r="C10" s="376"/>
      <c r="D10" s="376"/>
      <c r="E10" s="376"/>
      <c r="F10" s="376"/>
      <c r="G10" s="377"/>
      <c r="H10" s="217"/>
      <c r="I10" s="217"/>
      <c r="J10" s="218"/>
      <c r="K10" s="217"/>
      <c r="L10" s="217"/>
      <c r="M10" s="217"/>
      <c r="N10" s="217"/>
      <c r="O10" s="360"/>
      <c r="P10" s="361"/>
      <c r="Q10" s="361"/>
      <c r="R10" s="361"/>
      <c r="S10" s="361"/>
      <c r="T10" s="361"/>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row>
    <row r="11" spans="1:103" ht="15.5" x14ac:dyDescent="0.25">
      <c r="A11" s="374"/>
      <c r="B11" s="362" t="s">
        <v>670</v>
      </c>
      <c r="C11" s="361"/>
      <c r="D11" s="361"/>
      <c r="E11" s="361"/>
      <c r="F11" s="361"/>
      <c r="G11" s="363"/>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row>
    <row r="12" spans="1:103" ht="110.25" customHeight="1" x14ac:dyDescent="0.25">
      <c r="A12" s="374"/>
      <c r="B12" s="364" t="s">
        <v>671</v>
      </c>
      <c r="C12" s="365"/>
      <c r="D12" s="365"/>
      <c r="E12" s="365"/>
      <c r="F12" s="365"/>
      <c r="G12" s="366"/>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row>
    <row r="13" spans="1:103" ht="68.25" customHeight="1" x14ac:dyDescent="0.35">
      <c r="A13" s="219">
        <v>3</v>
      </c>
      <c r="B13" s="380" t="s">
        <v>672</v>
      </c>
      <c r="C13" s="381"/>
      <c r="D13" s="381"/>
      <c r="E13" s="381"/>
      <c r="F13" s="381"/>
      <c r="G13" s="382"/>
      <c r="H13" s="217"/>
      <c r="I13" s="217"/>
      <c r="J13" s="217"/>
      <c r="K13" s="217"/>
      <c r="L13" s="217"/>
      <c r="M13" s="220"/>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row>
    <row r="14" spans="1:103" ht="84.75" customHeight="1" x14ac:dyDescent="0.25">
      <c r="A14" s="219">
        <v>4</v>
      </c>
      <c r="B14" s="383" t="s">
        <v>673</v>
      </c>
      <c r="C14" s="384"/>
      <c r="D14" s="384"/>
      <c r="E14" s="384"/>
      <c r="F14" s="384"/>
      <c r="G14" s="385"/>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row>
    <row r="15" spans="1:103" ht="15.5" x14ac:dyDescent="0.35">
      <c r="A15" s="386">
        <v>5</v>
      </c>
      <c r="B15" s="387" t="s">
        <v>674</v>
      </c>
      <c r="C15" s="388"/>
      <c r="D15" s="388"/>
      <c r="E15" s="388"/>
      <c r="F15" s="388"/>
      <c r="G15" s="389"/>
      <c r="H15" s="221"/>
      <c r="I15" s="221"/>
      <c r="J15" s="221"/>
      <c r="K15" s="208"/>
      <c r="L15" s="208"/>
      <c r="M15" s="208"/>
      <c r="N15" s="208"/>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09"/>
      <c r="CS15" s="209"/>
      <c r="CT15" s="209"/>
      <c r="CU15" s="209"/>
      <c r="CV15" s="209"/>
      <c r="CW15" s="209"/>
      <c r="CX15" s="209"/>
      <c r="CY15" s="209"/>
    </row>
    <row r="16" spans="1:103" ht="64.5" customHeight="1" x14ac:dyDescent="0.25">
      <c r="A16" s="386"/>
      <c r="B16" s="387" t="s">
        <v>675</v>
      </c>
      <c r="C16" s="388"/>
      <c r="D16" s="388"/>
      <c r="E16" s="388"/>
      <c r="F16" s="388"/>
      <c r="G16" s="389"/>
      <c r="H16" s="222"/>
      <c r="I16" s="223"/>
      <c r="J16" s="223"/>
      <c r="K16" s="223"/>
      <c r="L16" s="223"/>
      <c r="M16" s="224"/>
      <c r="N16" s="223"/>
    </row>
    <row r="17" spans="1:14" ht="35.15" customHeight="1" thickBot="1" x14ac:dyDescent="0.4">
      <c r="A17" s="386"/>
      <c r="B17" s="390" t="s">
        <v>676</v>
      </c>
      <c r="C17" s="391"/>
      <c r="D17" s="391"/>
      <c r="E17" s="391"/>
      <c r="F17" s="391"/>
      <c r="G17" s="392"/>
      <c r="H17" s="203"/>
      <c r="I17" s="203"/>
      <c r="J17" s="203"/>
      <c r="K17" s="209"/>
      <c r="L17" s="209"/>
      <c r="M17" s="209"/>
      <c r="N17" s="209"/>
    </row>
    <row r="18" spans="1:14" ht="15.5" x14ac:dyDescent="0.35">
      <c r="A18" s="225" t="s">
        <v>511</v>
      </c>
      <c r="B18" s="226"/>
      <c r="C18" s="203"/>
      <c r="D18" s="203"/>
      <c r="E18" s="203"/>
      <c r="F18" s="203"/>
      <c r="G18" s="203"/>
      <c r="H18" s="203"/>
      <c r="I18" s="203"/>
      <c r="J18" s="203"/>
      <c r="K18" s="209"/>
      <c r="L18" s="209"/>
      <c r="M18" s="209"/>
      <c r="N18" s="209"/>
    </row>
    <row r="19" spans="1:14" ht="15.5" x14ac:dyDescent="0.35">
      <c r="A19" s="225" t="s">
        <v>511</v>
      </c>
      <c r="B19" s="227"/>
      <c r="C19" s="203"/>
      <c r="D19" s="203"/>
      <c r="E19" s="203"/>
      <c r="F19" s="203"/>
      <c r="G19" s="203"/>
      <c r="H19" s="203"/>
      <c r="I19" s="203"/>
      <c r="J19" s="203"/>
      <c r="K19" s="209"/>
      <c r="L19" s="209"/>
      <c r="M19" s="209"/>
      <c r="N19" s="209"/>
    </row>
    <row r="20" spans="1:14" ht="20" x14ac:dyDescent="0.4">
      <c r="A20" s="224" t="s">
        <v>677</v>
      </c>
      <c r="B20" s="228"/>
      <c r="C20" s="184"/>
      <c r="D20" s="187"/>
      <c r="E20" s="187"/>
      <c r="F20" s="187"/>
      <c r="G20" s="187"/>
      <c r="H20" s="180"/>
      <c r="I20" s="180"/>
      <c r="J20" s="180"/>
      <c r="K20" s="180"/>
      <c r="L20" s="180"/>
      <c r="M20" s="180"/>
      <c r="N20" s="180"/>
    </row>
    <row r="21" spans="1:14" ht="18.5" thickBot="1" x14ac:dyDescent="0.4">
      <c r="A21" s="201" t="s">
        <v>678</v>
      </c>
      <c r="B21" s="229"/>
      <c r="C21" s="201"/>
      <c r="D21" s="202"/>
      <c r="E21" s="202"/>
      <c r="F21" s="202"/>
      <c r="G21" s="202"/>
      <c r="H21" s="230"/>
      <c r="I21" s="230"/>
      <c r="J21" s="230"/>
      <c r="K21" s="230"/>
      <c r="L21" s="230"/>
      <c r="M21" s="230"/>
      <c r="N21" s="230"/>
    </row>
    <row r="22" spans="1:14" ht="46.4" customHeight="1" thickBot="1" x14ac:dyDescent="0.4">
      <c r="A22" s="231"/>
      <c r="B22" s="232"/>
      <c r="C22" s="233"/>
      <c r="D22" s="234"/>
      <c r="E22" s="235" t="s">
        <v>679</v>
      </c>
      <c r="F22" s="236"/>
      <c r="H22" s="378" t="s">
        <v>680</v>
      </c>
      <c r="I22" s="379"/>
      <c r="J22" s="379"/>
      <c r="K22" s="379"/>
      <c r="L22" s="379"/>
      <c r="M22" s="379"/>
      <c r="N22" s="209"/>
    </row>
    <row r="23" spans="1:14" ht="46.4" customHeight="1" thickBot="1" x14ac:dyDescent="0.3">
      <c r="A23" s="237" t="s">
        <v>681</v>
      </c>
      <c r="B23" s="238" t="s">
        <v>682</v>
      </c>
      <c r="C23" s="239" t="s">
        <v>683</v>
      </c>
      <c r="D23" s="240" t="s">
        <v>684</v>
      </c>
      <c r="E23" s="241" t="s">
        <v>685</v>
      </c>
      <c r="F23" s="242" t="s">
        <v>686</v>
      </c>
      <c r="G23" s="243"/>
      <c r="H23" s="243"/>
      <c r="I23" s="243"/>
      <c r="J23" s="243"/>
      <c r="K23" s="243"/>
      <c r="L23" s="209"/>
    </row>
    <row r="24" spans="1:14" ht="15.5" x14ac:dyDescent="0.35">
      <c r="A24" s="244">
        <v>1</v>
      </c>
      <c r="B24" s="245" t="s">
        <v>687</v>
      </c>
      <c r="C24" s="246" t="s">
        <v>688</v>
      </c>
      <c r="D24" s="247">
        <v>1</v>
      </c>
      <c r="E24" s="248"/>
      <c r="F24" s="249"/>
      <c r="G24" s="243"/>
      <c r="H24" s="243"/>
      <c r="I24" s="243"/>
      <c r="J24" s="243"/>
      <c r="K24" s="243"/>
      <c r="L24" s="209"/>
    </row>
    <row r="25" spans="1:14" ht="15.5" x14ac:dyDescent="0.35">
      <c r="A25" s="244">
        <v>2</v>
      </c>
      <c r="B25" s="250" t="s">
        <v>689</v>
      </c>
      <c r="C25" s="251" t="s">
        <v>690</v>
      </c>
      <c r="D25" s="252">
        <v>0</v>
      </c>
      <c r="E25" s="253"/>
      <c r="F25" s="249"/>
      <c r="G25" s="203"/>
      <c r="H25" s="203"/>
      <c r="I25" s="209"/>
      <c r="J25" s="209"/>
      <c r="K25" s="209"/>
      <c r="L25" s="209"/>
    </row>
    <row r="26" spans="1:14" ht="15.5" x14ac:dyDescent="0.35">
      <c r="A26" s="244">
        <v>3</v>
      </c>
      <c r="B26" s="250" t="s">
        <v>691</v>
      </c>
      <c r="C26" s="251" t="s">
        <v>692</v>
      </c>
      <c r="D26" s="252">
        <v>0</v>
      </c>
      <c r="E26" s="253"/>
      <c r="F26" s="249"/>
      <c r="G26" s="203"/>
      <c r="H26" s="203"/>
      <c r="I26" s="209"/>
      <c r="J26" s="209"/>
      <c r="K26" s="209"/>
      <c r="L26" s="209"/>
    </row>
    <row r="27" spans="1:14" ht="15.5" x14ac:dyDescent="0.35">
      <c r="A27" s="244">
        <v>4</v>
      </c>
      <c r="B27" s="250" t="s">
        <v>693</v>
      </c>
      <c r="C27" s="251" t="s">
        <v>694</v>
      </c>
      <c r="D27" s="252">
        <v>0</v>
      </c>
      <c r="E27" s="253"/>
      <c r="F27" s="249"/>
      <c r="G27" s="203"/>
      <c r="H27" s="203"/>
      <c r="I27" s="209"/>
      <c r="J27" s="209"/>
      <c r="K27" s="209"/>
      <c r="L27" s="209"/>
    </row>
    <row r="28" spans="1:14" ht="15.5" x14ac:dyDescent="0.35">
      <c r="A28" s="244">
        <v>5</v>
      </c>
      <c r="B28" s="250" t="s">
        <v>695</v>
      </c>
      <c r="C28" s="251" t="s">
        <v>696</v>
      </c>
      <c r="D28" s="252">
        <v>0</v>
      </c>
      <c r="E28" s="253"/>
      <c r="F28" s="249"/>
      <c r="G28" s="203"/>
      <c r="H28" s="203"/>
      <c r="I28" s="209"/>
      <c r="J28" s="209"/>
      <c r="K28" s="209"/>
      <c r="L28" s="209"/>
    </row>
    <row r="29" spans="1:14" ht="15.5" x14ac:dyDescent="0.35">
      <c r="A29" s="244">
        <v>6</v>
      </c>
      <c r="B29" s="250" t="s">
        <v>697</v>
      </c>
      <c r="C29" s="251" t="s">
        <v>698</v>
      </c>
      <c r="D29" s="252">
        <v>0</v>
      </c>
      <c r="E29" s="253"/>
      <c r="F29" s="249"/>
      <c r="G29" s="203"/>
      <c r="H29" s="203"/>
      <c r="I29" s="209"/>
      <c r="J29" s="209"/>
      <c r="K29" s="209"/>
      <c r="L29" s="209"/>
    </row>
    <row r="30" spans="1:14" ht="15.5" x14ac:dyDescent="0.35">
      <c r="A30" s="244">
        <v>7</v>
      </c>
      <c r="B30" s="250" t="s">
        <v>699</v>
      </c>
      <c r="C30" s="251" t="s">
        <v>700</v>
      </c>
      <c r="D30" s="252">
        <v>0</v>
      </c>
      <c r="E30" s="253"/>
      <c r="F30" s="249"/>
      <c r="G30" s="203"/>
      <c r="H30" s="203"/>
      <c r="I30" s="209"/>
      <c r="J30" s="209"/>
      <c r="K30" s="209"/>
      <c r="L30" s="209"/>
    </row>
    <row r="31" spans="1:14" ht="15.5" x14ac:dyDescent="0.35">
      <c r="A31" s="244">
        <v>8</v>
      </c>
      <c r="B31" s="250" t="s">
        <v>701</v>
      </c>
      <c r="C31" s="251" t="s">
        <v>702</v>
      </c>
      <c r="D31" s="252">
        <v>0</v>
      </c>
      <c r="E31" s="253"/>
      <c r="F31" s="249"/>
      <c r="G31" s="203"/>
      <c r="H31" s="203"/>
      <c r="I31" s="209"/>
      <c r="J31" s="209"/>
      <c r="K31" s="209"/>
      <c r="L31" s="209"/>
    </row>
    <row r="32" spans="1:14" ht="15.5" x14ac:dyDescent="0.35">
      <c r="A32" s="244">
        <v>9</v>
      </c>
      <c r="B32" s="250" t="s">
        <v>703</v>
      </c>
      <c r="C32" s="251" t="s">
        <v>704</v>
      </c>
      <c r="D32" s="252">
        <v>0</v>
      </c>
      <c r="E32" s="253"/>
      <c r="F32" s="249"/>
      <c r="G32" s="203"/>
      <c r="H32" s="203"/>
    </row>
    <row r="33" spans="1:10" ht="15.5" x14ac:dyDescent="0.35">
      <c r="A33" s="244">
        <v>10</v>
      </c>
      <c r="B33" s="250" t="s">
        <v>705</v>
      </c>
      <c r="C33" s="251" t="s">
        <v>706</v>
      </c>
      <c r="D33" s="252">
        <v>0</v>
      </c>
      <c r="E33" s="253"/>
      <c r="F33" s="249"/>
      <c r="G33" s="203"/>
      <c r="H33" s="203"/>
    </row>
    <row r="34" spans="1:10" ht="15.5" x14ac:dyDescent="0.35">
      <c r="A34" s="244">
        <v>11</v>
      </c>
      <c r="B34" s="250" t="s">
        <v>707</v>
      </c>
      <c r="C34" s="251" t="s">
        <v>708</v>
      </c>
      <c r="D34" s="252">
        <v>0</v>
      </c>
      <c r="E34" s="253"/>
      <c r="F34" s="249"/>
      <c r="G34" s="203"/>
      <c r="H34" s="203"/>
    </row>
    <row r="35" spans="1:10" ht="15.5" x14ac:dyDescent="0.35">
      <c r="A35" s="244">
        <v>12</v>
      </c>
      <c r="B35" s="250" t="s">
        <v>709</v>
      </c>
      <c r="C35" s="251" t="s">
        <v>710</v>
      </c>
      <c r="D35" s="252">
        <v>0</v>
      </c>
      <c r="E35" s="253"/>
      <c r="F35" s="249"/>
      <c r="G35" s="203"/>
      <c r="H35" s="203"/>
    </row>
    <row r="36" spans="1:10" ht="15.5" x14ac:dyDescent="0.35">
      <c r="A36" s="244">
        <v>13</v>
      </c>
      <c r="B36" s="250" t="s">
        <v>711</v>
      </c>
      <c r="C36" s="251" t="s">
        <v>712</v>
      </c>
      <c r="D36" s="252">
        <v>0</v>
      </c>
      <c r="E36" s="253"/>
      <c r="F36" s="249"/>
      <c r="G36" s="203"/>
      <c r="H36" s="203"/>
    </row>
    <row r="37" spans="1:10" ht="15.5" x14ac:dyDescent="0.35">
      <c r="A37" s="244">
        <v>14</v>
      </c>
      <c r="B37" s="250" t="s">
        <v>713</v>
      </c>
      <c r="C37" s="251" t="s">
        <v>714</v>
      </c>
      <c r="D37" s="252">
        <v>0</v>
      </c>
      <c r="E37" s="253"/>
      <c r="F37" s="249"/>
      <c r="G37" s="203"/>
      <c r="H37" s="203"/>
    </row>
    <row r="38" spans="1:10" ht="15.5" x14ac:dyDescent="0.35">
      <c r="A38" s="209"/>
      <c r="B38" s="254"/>
      <c r="C38" s="203"/>
      <c r="D38" s="203"/>
      <c r="E38" s="255"/>
      <c r="F38" s="255"/>
      <c r="G38" s="255"/>
      <c r="H38" s="255"/>
    </row>
    <row r="39" spans="1:10" x14ac:dyDescent="0.25">
      <c r="A39" s="209"/>
      <c r="B39" s="209"/>
      <c r="C39" s="209"/>
      <c r="D39" s="209"/>
      <c r="E39" s="209"/>
      <c r="F39" s="209"/>
      <c r="G39" s="209"/>
      <c r="H39" s="209"/>
      <c r="I39" s="209"/>
      <c r="J39" s="209"/>
    </row>
  </sheetData>
  <mergeCells count="21">
    <mergeCell ref="H22:M22"/>
    <mergeCell ref="B13:G13"/>
    <mergeCell ref="B14:G14"/>
    <mergeCell ref="A15:A17"/>
    <mergeCell ref="B15:G15"/>
    <mergeCell ref="B16:G16"/>
    <mergeCell ref="B17:G17"/>
    <mergeCell ref="O10:T10"/>
    <mergeCell ref="B11:G11"/>
    <mergeCell ref="B12:G12"/>
    <mergeCell ref="A1:B1"/>
    <mergeCell ref="C1:E1"/>
    <mergeCell ref="A2:B2"/>
    <mergeCell ref="C2:E2"/>
    <mergeCell ref="A3:B3"/>
    <mergeCell ref="C3:E3"/>
    <mergeCell ref="A4:B4"/>
    <mergeCell ref="C4:E4"/>
    <mergeCell ref="B9:G9"/>
    <mergeCell ref="A10:A12"/>
    <mergeCell ref="B10:G10"/>
  </mergeCells>
  <hyperlinks>
    <hyperlink ref="B11" r:id="rId1" display="WWW.resbank.co.za" xr:uid="{81D33023-416B-4FB8-8E87-718817CFF1D0}"/>
  </hyperlinks>
  <pageMargins left="0.7" right="0.7" top="0.75" bottom="0.75" header="0.3" footer="0.3"/>
  <pageSetup scale="54" orientation="portrait" r:id="rId2"/>
  <colBreaks count="1" manualBreakCount="1">
    <brk id="8" max="3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0B83-CDD4-4858-9891-ACAD996BF851}">
  <sheetPr>
    <tabColor theme="0"/>
    <pageSetUpPr fitToPage="1"/>
  </sheetPr>
  <dimension ref="A1:J45"/>
  <sheetViews>
    <sheetView showGridLines="0" zoomScale="75" zoomScaleNormal="75" zoomScaleSheetLayoutView="100" workbookViewId="0">
      <selection activeCell="C11" sqref="C11"/>
    </sheetView>
  </sheetViews>
  <sheetFormatPr defaultColWidth="9.08984375" defaultRowHeight="12.5" x14ac:dyDescent="0.35"/>
  <cols>
    <col min="1" max="1" width="4.08984375" style="45" customWidth="1"/>
    <col min="2" max="2" width="54.90625" style="45" customWidth="1"/>
    <col min="3" max="3" width="59" style="45" customWidth="1"/>
    <col min="4" max="4" width="4.08984375" style="45" customWidth="1"/>
    <col min="5" max="16384" width="9.08984375" style="45"/>
  </cols>
  <sheetData>
    <row r="1" spans="1:10" x14ac:dyDescent="0.35">
      <c r="A1" s="42"/>
      <c r="B1" s="43"/>
      <c r="C1" s="43"/>
      <c r="D1" s="44"/>
    </row>
    <row r="2" spans="1:10" x14ac:dyDescent="0.35">
      <c r="A2" s="46"/>
      <c r="D2" s="47"/>
    </row>
    <row r="3" spans="1:10" x14ac:dyDescent="0.35">
      <c r="A3" s="46"/>
      <c r="D3" s="47"/>
    </row>
    <row r="4" spans="1:10" ht="14.5" x14ac:dyDescent="0.35">
      <c r="A4" s="46"/>
      <c r="B4"/>
      <c r="D4" s="47"/>
    </row>
    <row r="5" spans="1:10" ht="14.5" x14ac:dyDescent="0.35">
      <c r="A5" s="46"/>
      <c r="B5"/>
      <c r="D5" s="47"/>
    </row>
    <row r="6" spans="1:10" x14ac:dyDescent="0.35">
      <c r="A6" s="46"/>
      <c r="D6" s="47"/>
    </row>
    <row r="7" spans="1:10" x14ac:dyDescent="0.35">
      <c r="A7" s="46"/>
      <c r="D7" s="47"/>
    </row>
    <row r="8" spans="1:10" x14ac:dyDescent="0.35">
      <c r="A8" s="46"/>
      <c r="D8" s="47"/>
    </row>
    <row r="9" spans="1:10" x14ac:dyDescent="0.35">
      <c r="A9" s="46"/>
      <c r="B9" s="48"/>
      <c r="D9" s="47"/>
    </row>
    <row r="10" spans="1:10" ht="32.5" x14ac:dyDescent="0.35">
      <c r="A10" s="46"/>
      <c r="B10" s="49" t="s">
        <v>497</v>
      </c>
      <c r="C10" s="49"/>
      <c r="D10" s="47"/>
    </row>
    <row r="11" spans="1:10" ht="25" x14ac:dyDescent="0.35">
      <c r="A11" s="46"/>
      <c r="B11" s="50"/>
      <c r="C11" s="50" t="s">
        <v>751</v>
      </c>
      <c r="D11" s="47"/>
    </row>
    <row r="12" spans="1:10" ht="18" x14ac:dyDescent="0.35">
      <c r="A12" s="46"/>
      <c r="B12" s="51" t="s">
        <v>498</v>
      </c>
      <c r="C12" s="52"/>
      <c r="D12" s="47"/>
    </row>
    <row r="13" spans="1:10" ht="18" x14ac:dyDescent="0.35">
      <c r="A13" s="46"/>
      <c r="B13" s="51"/>
      <c r="C13" s="53"/>
      <c r="D13" s="47"/>
    </row>
    <row r="14" spans="1:10" ht="53.15" customHeight="1" x14ac:dyDescent="0.35">
      <c r="A14" s="46"/>
      <c r="B14" s="51" t="s">
        <v>499</v>
      </c>
      <c r="C14" s="54" t="s">
        <v>753</v>
      </c>
      <c r="D14" s="47"/>
    </row>
    <row r="15" spans="1:10" ht="30" customHeight="1" x14ac:dyDescent="0.35">
      <c r="A15" s="46"/>
      <c r="B15" s="51"/>
      <c r="C15" s="55"/>
      <c r="D15" s="47"/>
    </row>
    <row r="16" spans="1:10" ht="30" customHeight="1" x14ac:dyDescent="0.35">
      <c r="A16" s="46"/>
      <c r="B16" s="51" t="s">
        <v>500</v>
      </c>
      <c r="C16" s="56"/>
      <c r="D16" s="47"/>
      <c r="J16" s="57"/>
    </row>
    <row r="17" spans="1:10" ht="30" customHeight="1" x14ac:dyDescent="0.35">
      <c r="A17" s="46"/>
      <c r="B17" s="51"/>
      <c r="C17" s="58"/>
      <c r="D17" s="47"/>
      <c r="J17" s="57"/>
    </row>
    <row r="18" spans="1:10" ht="59.25" customHeight="1" x14ac:dyDescent="0.35">
      <c r="A18" s="46"/>
      <c r="B18" s="59" t="s">
        <v>501</v>
      </c>
      <c r="C18" s="56" t="str">
        <f>'[1]Read Me'!C4</f>
        <v>Main Offer Only</v>
      </c>
      <c r="D18" s="47"/>
    </row>
    <row r="19" spans="1:10" ht="18" x14ac:dyDescent="0.35">
      <c r="A19" s="46"/>
      <c r="B19" s="60"/>
      <c r="C19" s="53"/>
      <c r="D19" s="47"/>
    </row>
    <row r="20" spans="1:10" ht="30" customHeight="1" x14ac:dyDescent="0.35">
      <c r="A20" s="46"/>
      <c r="B20" s="51" t="s">
        <v>502</v>
      </c>
      <c r="C20" s="61">
        <f>'[2]5.1.3 Summary'!F15</f>
        <v>0</v>
      </c>
      <c r="D20" s="47"/>
    </row>
    <row r="21" spans="1:10" ht="30" customHeight="1" x14ac:dyDescent="0.35">
      <c r="A21" s="46"/>
      <c r="B21" s="62" t="s">
        <v>503</v>
      </c>
      <c r="C21" s="63"/>
      <c r="D21" s="47"/>
    </row>
    <row r="22" spans="1:10" ht="30" customHeight="1" x14ac:dyDescent="0.35">
      <c r="A22" s="46"/>
      <c r="B22" s="62"/>
      <c r="C22" s="63"/>
      <c r="D22" s="47"/>
    </row>
    <row r="23" spans="1:10" ht="18" x14ac:dyDescent="0.35">
      <c r="A23" s="46"/>
      <c r="B23" s="51" t="s">
        <v>504</v>
      </c>
      <c r="C23" s="64" t="s">
        <v>505</v>
      </c>
      <c r="D23" s="47"/>
    </row>
    <row r="24" spans="1:10" ht="18" x14ac:dyDescent="0.35">
      <c r="A24" s="46"/>
      <c r="B24" s="51"/>
      <c r="C24" s="64"/>
      <c r="D24" s="47"/>
    </row>
    <row r="25" spans="1:10" ht="18" x14ac:dyDescent="0.35">
      <c r="A25" s="46"/>
      <c r="B25" s="51"/>
      <c r="C25" s="64"/>
      <c r="D25" s="47"/>
    </row>
    <row r="26" spans="1:10" ht="12.75" customHeight="1" x14ac:dyDescent="0.35">
      <c r="A26" s="46"/>
      <c r="B26" s="65"/>
      <c r="C26" s="63"/>
      <c r="D26" s="47"/>
    </row>
    <row r="27" spans="1:10" ht="12.75" customHeight="1" x14ac:dyDescent="0.35">
      <c r="A27" s="46"/>
      <c r="B27" s="65"/>
      <c r="C27" s="63"/>
      <c r="D27" s="47"/>
    </row>
    <row r="28" spans="1:10" ht="30" customHeight="1" x14ac:dyDescent="0.35">
      <c r="A28" s="46"/>
      <c r="B28" s="51" t="s">
        <v>502</v>
      </c>
      <c r="C28" s="61">
        <f>'[2]5.1.3 Summary'!F17</f>
        <v>0</v>
      </c>
      <c r="D28" s="47"/>
    </row>
    <row r="29" spans="1:10" ht="30" customHeight="1" x14ac:dyDescent="0.35">
      <c r="A29" s="46"/>
      <c r="B29" s="62" t="s">
        <v>506</v>
      </c>
      <c r="C29" s="63"/>
      <c r="D29" s="47"/>
    </row>
    <row r="30" spans="1:10" ht="12.75" customHeight="1" x14ac:dyDescent="0.35">
      <c r="A30" s="46"/>
      <c r="C30" s="66"/>
      <c r="D30" s="47"/>
    </row>
    <row r="31" spans="1:10" ht="30" customHeight="1" x14ac:dyDescent="0.35">
      <c r="A31" s="46"/>
      <c r="B31" s="67" t="s">
        <v>507</v>
      </c>
      <c r="C31" s="68"/>
      <c r="D31" s="47"/>
    </row>
    <row r="32" spans="1:10" ht="30" customHeight="1" x14ac:dyDescent="0.35">
      <c r="A32" s="46"/>
      <c r="B32" s="67"/>
      <c r="C32" s="69"/>
      <c r="D32" s="47"/>
    </row>
    <row r="33" spans="1:4" ht="24" customHeight="1" x14ac:dyDescent="0.35">
      <c r="A33" s="46"/>
      <c r="B33" s="70"/>
      <c r="C33" s="69"/>
      <c r="D33" s="47"/>
    </row>
    <row r="34" spans="1:4" ht="12.75" customHeight="1" x14ac:dyDescent="0.35">
      <c r="A34" s="46"/>
      <c r="B34" s="66"/>
      <c r="C34" s="66"/>
      <c r="D34" s="47"/>
    </row>
    <row r="35" spans="1:4" ht="37.5" customHeight="1" x14ac:dyDescent="0.35">
      <c r="A35" s="46"/>
      <c r="B35" s="67" t="s">
        <v>508</v>
      </c>
      <c r="C35" s="56"/>
      <c r="D35" s="47"/>
    </row>
    <row r="36" spans="1:4" ht="12.75" customHeight="1" x14ac:dyDescent="0.35">
      <c r="A36" s="46"/>
      <c r="B36" s="66"/>
      <c r="C36" s="66"/>
      <c r="D36" s="47"/>
    </row>
    <row r="37" spans="1:4" ht="12.75" customHeight="1" x14ac:dyDescent="0.35">
      <c r="A37" s="46"/>
      <c r="C37" s="53"/>
      <c r="D37" s="47"/>
    </row>
    <row r="38" spans="1:4" ht="12.75" customHeight="1" x14ac:dyDescent="0.35">
      <c r="A38" s="46"/>
      <c r="B38" s="66"/>
      <c r="C38" s="66"/>
      <c r="D38" s="47"/>
    </row>
    <row r="39" spans="1:4" ht="30" customHeight="1" x14ac:dyDescent="0.35">
      <c r="A39" s="46"/>
      <c r="B39" s="67" t="s">
        <v>509</v>
      </c>
      <c r="C39" s="56"/>
      <c r="D39" s="47"/>
    </row>
    <row r="40" spans="1:4" ht="14.25" customHeight="1" x14ac:dyDescent="0.35">
      <c r="A40" s="46"/>
      <c r="C40" s="71"/>
      <c r="D40" s="47"/>
    </row>
    <row r="41" spans="1:4" ht="14.25" customHeight="1" x14ac:dyDescent="0.35">
      <c r="A41" s="46"/>
      <c r="C41" s="71"/>
      <c r="D41" s="47"/>
    </row>
    <row r="42" spans="1:4" ht="14.25" customHeight="1" x14ac:dyDescent="0.35">
      <c r="A42" s="46"/>
      <c r="D42" s="47"/>
    </row>
    <row r="43" spans="1:4" ht="35.25" customHeight="1" x14ac:dyDescent="0.35">
      <c r="A43" s="46"/>
      <c r="B43" s="67" t="s">
        <v>510</v>
      </c>
      <c r="C43" s="56"/>
      <c r="D43" s="47"/>
    </row>
    <row r="44" spans="1:4" ht="18.5" thickBot="1" x14ac:dyDescent="0.4">
      <c r="A44" s="72"/>
      <c r="B44" s="73"/>
      <c r="C44" s="74"/>
      <c r="D44" s="75" t="s">
        <v>511</v>
      </c>
    </row>
    <row r="45" spans="1:4" ht="18" x14ac:dyDescent="0.35">
      <c r="C45" s="76"/>
    </row>
  </sheetData>
  <pageMargins left="0.74803149606299213" right="0.74803149606299213" top="0.98425196850393704" bottom="0.98425196850393704" header="0.51181102362204722" footer="0.51181102362204722"/>
  <pageSetup paperSize="9" scale="70"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ADF3-2396-482B-880A-2D98B622692D}">
  <sheetPr>
    <tabColor rgb="FFFFFF00"/>
    <pageSetUpPr fitToPage="1"/>
  </sheetPr>
  <dimension ref="A1:R34"/>
  <sheetViews>
    <sheetView zoomScale="80" zoomScaleNormal="80" workbookViewId="0">
      <selection activeCell="C1" sqref="C1"/>
    </sheetView>
  </sheetViews>
  <sheetFormatPr defaultColWidth="9.08984375" defaultRowHeight="12.5" x14ac:dyDescent="0.35"/>
  <cols>
    <col min="1" max="1" width="4.90625" style="45" customWidth="1"/>
    <col min="2" max="2" width="30.453125" style="91" customWidth="1"/>
    <col min="3" max="3" width="69" style="45" customWidth="1"/>
    <col min="4" max="16384" width="9.08984375" style="45"/>
  </cols>
  <sheetData>
    <row r="1" spans="1:18" s="78" customFormat="1" ht="15.5" x14ac:dyDescent="0.35">
      <c r="A1" s="311" t="s">
        <v>512</v>
      </c>
      <c r="B1" s="312"/>
      <c r="C1" s="77" t="s">
        <v>751</v>
      </c>
      <c r="F1" s="79"/>
      <c r="K1" s="79"/>
      <c r="L1" s="80"/>
      <c r="M1" s="81"/>
      <c r="N1" s="82"/>
      <c r="P1" s="83"/>
      <c r="Q1" s="82"/>
      <c r="R1" s="84"/>
    </row>
    <row r="2" spans="1:18" s="78" customFormat="1" ht="28.5" customHeight="1" x14ac:dyDescent="0.35">
      <c r="A2" s="311" t="s">
        <v>513</v>
      </c>
      <c r="B2" s="312"/>
      <c r="C2" s="85" t="s">
        <v>750</v>
      </c>
      <c r="F2" s="79"/>
      <c r="J2" s="86"/>
      <c r="K2" s="87"/>
      <c r="L2" s="88"/>
      <c r="M2" s="81"/>
      <c r="N2" s="82"/>
      <c r="P2" s="83"/>
      <c r="Q2" s="82"/>
      <c r="R2" s="84"/>
    </row>
    <row r="3" spans="1:18" s="78" customFormat="1" ht="36.5" customHeight="1" x14ac:dyDescent="0.35">
      <c r="A3" s="311" t="s">
        <v>514</v>
      </c>
      <c r="B3" s="312"/>
      <c r="C3" s="85" t="s">
        <v>715</v>
      </c>
      <c r="F3" s="79"/>
      <c r="J3" s="86"/>
      <c r="K3" s="87"/>
      <c r="L3" s="88"/>
      <c r="M3" s="81"/>
      <c r="N3" s="82"/>
      <c r="P3" s="83"/>
      <c r="Q3" s="82"/>
      <c r="R3" s="84"/>
    </row>
    <row r="4" spans="1:18" s="78" customFormat="1" ht="15.5" x14ac:dyDescent="0.35">
      <c r="A4" s="311" t="s">
        <v>515</v>
      </c>
      <c r="B4" s="312"/>
      <c r="C4" s="77" t="str">
        <f>'[1]Read Me'!C4</f>
        <v>Main Offer Only</v>
      </c>
      <c r="F4" s="79"/>
      <c r="J4" s="86"/>
      <c r="K4" s="87"/>
      <c r="L4" s="88"/>
      <c r="M4" s="81"/>
      <c r="N4" s="82"/>
      <c r="P4" s="83"/>
      <c r="Q4" s="82"/>
      <c r="R4" s="84"/>
    </row>
    <row r="5" spans="1:18" s="78" customFormat="1" ht="15.5" x14ac:dyDescent="0.35">
      <c r="A5" s="66"/>
      <c r="B5" s="89"/>
      <c r="C5" s="90"/>
      <c r="F5" s="79"/>
      <c r="J5" s="86"/>
      <c r="K5" s="87"/>
      <c r="L5" s="88"/>
      <c r="M5" s="81"/>
      <c r="N5" s="82"/>
      <c r="P5" s="83"/>
      <c r="Q5" s="82"/>
      <c r="R5" s="84"/>
    </row>
    <row r="6" spans="1:18" ht="18" x14ac:dyDescent="0.35">
      <c r="A6" s="51" t="s">
        <v>516</v>
      </c>
      <c r="C6" s="92"/>
    </row>
    <row r="7" spans="1:18" ht="14.5" thickBot="1" x14ac:dyDescent="0.4">
      <c r="A7" s="93"/>
      <c r="C7" s="93"/>
    </row>
    <row r="8" spans="1:18" s="95" customFormat="1" ht="81.650000000000006" customHeight="1" thickBot="1" x14ac:dyDescent="0.4">
      <c r="A8" s="94">
        <v>1</v>
      </c>
      <c r="B8" s="310" t="s">
        <v>517</v>
      </c>
      <c r="C8" s="310"/>
    </row>
    <row r="9" spans="1:18" s="95" customFormat="1" ht="99" customHeight="1" thickBot="1" x14ac:dyDescent="0.4">
      <c r="A9" s="94">
        <v>2</v>
      </c>
      <c r="B9" s="310" t="s">
        <v>518</v>
      </c>
      <c r="C9" s="310"/>
    </row>
    <row r="10" spans="1:18" s="95" customFormat="1" ht="54.75" customHeight="1" thickBot="1" x14ac:dyDescent="0.4">
      <c r="A10" s="94">
        <v>3</v>
      </c>
      <c r="B10" s="310" t="s">
        <v>519</v>
      </c>
      <c r="C10" s="310"/>
    </row>
    <row r="11" spans="1:18" s="95" customFormat="1" ht="70.5" customHeight="1" thickBot="1" x14ac:dyDescent="0.4">
      <c r="A11" s="94">
        <v>4</v>
      </c>
      <c r="B11" s="310" t="s">
        <v>520</v>
      </c>
      <c r="C11" s="310"/>
    </row>
    <row r="12" spans="1:18" s="95" customFormat="1" ht="39.75" customHeight="1" thickBot="1" x14ac:dyDescent="0.4">
      <c r="A12" s="94">
        <v>5</v>
      </c>
      <c r="B12" s="310" t="s">
        <v>521</v>
      </c>
      <c r="C12" s="310"/>
    </row>
    <row r="13" spans="1:18" s="95" customFormat="1" ht="81" customHeight="1" thickBot="1" x14ac:dyDescent="0.4">
      <c r="A13" s="94">
        <v>6</v>
      </c>
      <c r="B13" s="310" t="s">
        <v>522</v>
      </c>
      <c r="C13" s="310"/>
      <c r="F13" s="91"/>
    </row>
    <row r="14" spans="1:18" s="95" customFormat="1" ht="24.65" customHeight="1" thickBot="1" x14ac:dyDescent="0.4">
      <c r="A14" s="94">
        <v>7</v>
      </c>
      <c r="B14" s="310" t="s">
        <v>523</v>
      </c>
      <c r="C14" s="310"/>
    </row>
    <row r="15" spans="1:18" s="95" customFormat="1" ht="31.5" customHeight="1" thickBot="1" x14ac:dyDescent="0.4">
      <c r="A15" s="94">
        <v>8</v>
      </c>
      <c r="B15" s="310" t="s">
        <v>524</v>
      </c>
      <c r="C15" s="310"/>
    </row>
    <row r="16" spans="1:18" s="95" customFormat="1" ht="74.150000000000006" customHeight="1" thickBot="1" x14ac:dyDescent="0.4">
      <c r="A16" s="94">
        <v>9</v>
      </c>
      <c r="B16" s="310" t="s">
        <v>525</v>
      </c>
      <c r="C16" s="310"/>
    </row>
    <row r="17" spans="1:3" s="95" customFormat="1" ht="23.25" customHeight="1" thickBot="1" x14ac:dyDescent="0.4">
      <c r="A17" s="94">
        <v>10</v>
      </c>
      <c r="B17" s="313" t="s">
        <v>526</v>
      </c>
      <c r="C17" s="313"/>
    </row>
    <row r="18" spans="1:3" s="95" customFormat="1" ht="22.5" customHeight="1" thickBot="1" x14ac:dyDescent="0.4">
      <c r="A18" s="94">
        <v>11</v>
      </c>
      <c r="B18" s="314" t="s">
        <v>527</v>
      </c>
      <c r="C18" s="314"/>
    </row>
    <row r="19" spans="1:3" s="95" customFormat="1" x14ac:dyDescent="0.35">
      <c r="B19" s="91"/>
    </row>
    <row r="20" spans="1:3" s="95" customFormat="1" x14ac:dyDescent="0.35">
      <c r="B20" s="91"/>
    </row>
    <row r="21" spans="1:3" s="95" customFormat="1" x14ac:dyDescent="0.35">
      <c r="B21" s="91"/>
    </row>
    <row r="22" spans="1:3" s="95" customFormat="1" ht="15.5" x14ac:dyDescent="0.35">
      <c r="A22" s="96"/>
      <c r="B22" s="91"/>
    </row>
    <row r="23" spans="1:3" s="95" customFormat="1" x14ac:dyDescent="0.35">
      <c r="B23" s="91"/>
    </row>
    <row r="24" spans="1:3" s="95" customFormat="1" x14ac:dyDescent="0.35">
      <c r="B24" s="91"/>
    </row>
    <row r="25" spans="1:3" s="95" customFormat="1" x14ac:dyDescent="0.35">
      <c r="B25" s="91"/>
    </row>
    <row r="26" spans="1:3" s="95" customFormat="1" x14ac:dyDescent="0.35">
      <c r="B26" s="91"/>
    </row>
    <row r="27" spans="1:3" s="95" customFormat="1" x14ac:dyDescent="0.35">
      <c r="B27" s="91"/>
    </row>
    <row r="28" spans="1:3" s="95" customFormat="1" x14ac:dyDescent="0.35">
      <c r="B28" s="91"/>
    </row>
    <row r="29" spans="1:3" s="95" customFormat="1" x14ac:dyDescent="0.35">
      <c r="B29" s="91"/>
    </row>
    <row r="30" spans="1:3" s="95" customFormat="1" x14ac:dyDescent="0.35">
      <c r="B30" s="91"/>
    </row>
    <row r="31" spans="1:3" s="95" customFormat="1" x14ac:dyDescent="0.35">
      <c r="B31" s="91"/>
    </row>
    <row r="32" spans="1:3" s="95" customFormat="1" x14ac:dyDescent="0.35">
      <c r="B32" s="91"/>
    </row>
    <row r="33" spans="1:2" s="95" customFormat="1" x14ac:dyDescent="0.35">
      <c r="A33" s="91"/>
      <c r="B33" s="91"/>
    </row>
    <row r="34" spans="1:2" s="95" customFormat="1" ht="15.5" x14ac:dyDescent="0.35">
      <c r="A34" s="96"/>
      <c r="B34" s="91"/>
    </row>
  </sheetData>
  <mergeCells count="15">
    <mergeCell ref="B16:C16"/>
    <mergeCell ref="B17:C17"/>
    <mergeCell ref="B18:C18"/>
    <mergeCell ref="B10:C10"/>
    <mergeCell ref="B11:C11"/>
    <mergeCell ref="B12:C12"/>
    <mergeCell ref="B13:C13"/>
    <mergeCell ref="B14:C14"/>
    <mergeCell ref="B15:C15"/>
    <mergeCell ref="B9:C9"/>
    <mergeCell ref="A1:B1"/>
    <mergeCell ref="A2:B2"/>
    <mergeCell ref="A3:B3"/>
    <mergeCell ref="A4:B4"/>
    <mergeCell ref="B8:C8"/>
  </mergeCells>
  <pageMargins left="0.74803149606299213" right="0.74803149606299213" top="0.98425196850393704" bottom="0.98425196850393704" header="0.51181102362204722" footer="0.51181102362204722"/>
  <pageSetup paperSize="9" scale="82"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3315F-0A24-4F10-A5F3-530E4A4B0E9B}">
  <sheetPr>
    <tabColor rgb="FFFF0000"/>
  </sheetPr>
  <dimension ref="A1:J22"/>
  <sheetViews>
    <sheetView zoomScale="80" zoomScaleNormal="80" workbookViewId="0">
      <selection activeCell="L9" sqref="L9"/>
    </sheetView>
  </sheetViews>
  <sheetFormatPr defaultRowHeight="11.5" x14ac:dyDescent="0.25"/>
  <cols>
    <col min="1" max="1" width="8.7265625" style="12"/>
    <col min="2" max="2" width="10.906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0.81640625" style="4" customWidth="1"/>
    <col min="11" max="16384" width="8.7265625" style="4"/>
  </cols>
  <sheetData>
    <row r="1" spans="1:10" ht="16" thickBot="1" x14ac:dyDescent="0.3">
      <c r="A1" s="41" t="s">
        <v>715</v>
      </c>
    </row>
    <row r="2" spans="1:10" ht="13.5" thickBot="1" x14ac:dyDescent="0.3">
      <c r="I2" s="315" t="s">
        <v>744</v>
      </c>
      <c r="J2" s="316"/>
    </row>
    <row r="3" spans="1:10" ht="33.5" customHeight="1" x14ac:dyDescent="0.25">
      <c r="A3" s="295" t="s">
        <v>747</v>
      </c>
      <c r="B3" s="296" t="s">
        <v>743</v>
      </c>
      <c r="C3" s="296" t="s">
        <v>742</v>
      </c>
      <c r="D3" s="296" t="s">
        <v>741</v>
      </c>
      <c r="E3" s="296" t="s">
        <v>737</v>
      </c>
      <c r="F3" s="296" t="s">
        <v>738</v>
      </c>
      <c r="G3" s="296" t="s">
        <v>739</v>
      </c>
      <c r="H3" s="297" t="s">
        <v>740</v>
      </c>
      <c r="I3" s="295" t="s">
        <v>745</v>
      </c>
      <c r="J3" s="297" t="s">
        <v>746</v>
      </c>
    </row>
    <row r="4" spans="1:10" ht="11.5" customHeight="1" x14ac:dyDescent="0.25">
      <c r="A4" s="22"/>
      <c r="B4" s="23"/>
      <c r="C4" s="24"/>
      <c r="D4" s="26"/>
      <c r="E4" s="26"/>
      <c r="F4" s="27"/>
      <c r="G4" s="25"/>
      <c r="H4" s="28"/>
      <c r="I4" s="301"/>
      <c r="J4" s="302"/>
    </row>
    <row r="5" spans="1:10" ht="19" customHeight="1" x14ac:dyDescent="0.25">
      <c r="A5" s="317" t="s">
        <v>345</v>
      </c>
      <c r="B5" s="318"/>
      <c r="C5" s="319"/>
      <c r="D5" s="36"/>
      <c r="E5" s="36"/>
      <c r="F5" s="38"/>
      <c r="G5" s="35"/>
      <c r="H5" s="39"/>
      <c r="I5" s="290" t="s">
        <v>748</v>
      </c>
      <c r="J5" s="291"/>
    </row>
    <row r="6" spans="1:10" ht="23" x14ac:dyDescent="0.25">
      <c r="A6" s="40" t="s">
        <v>374</v>
      </c>
      <c r="B6" s="10" t="s">
        <v>113</v>
      </c>
      <c r="C6" s="2" t="s">
        <v>114</v>
      </c>
      <c r="D6" s="8" t="s">
        <v>0</v>
      </c>
      <c r="E6" s="8" t="s">
        <v>496</v>
      </c>
      <c r="F6" s="15">
        <v>450</v>
      </c>
      <c r="G6" s="16"/>
      <c r="H6" s="17">
        <f t="shared" ref="H6:H19" si="0">G6*F6</f>
        <v>0</v>
      </c>
      <c r="I6" s="286"/>
      <c r="J6" s="285" t="str">
        <f>IF(I6="","Fixed",VLOOKUP(I6,'5.1.2 CPA Formulae'!B9:E19,2,FALSE))</f>
        <v>Fixed</v>
      </c>
    </row>
    <row r="7" spans="1:10" ht="23" x14ac:dyDescent="0.25">
      <c r="A7" s="40" t="s">
        <v>375</v>
      </c>
      <c r="B7" s="10" t="s">
        <v>115</v>
      </c>
      <c r="C7" s="2" t="s">
        <v>116</v>
      </c>
      <c r="D7" s="8" t="s">
        <v>1</v>
      </c>
      <c r="E7" s="8" t="s">
        <v>496</v>
      </c>
      <c r="F7" s="15">
        <v>450</v>
      </c>
      <c r="G7" s="16"/>
      <c r="H7" s="17">
        <f t="shared" si="0"/>
        <v>0</v>
      </c>
      <c r="I7" s="286"/>
      <c r="J7" s="283" t="str">
        <f>IF(I7="","Fixed",VLOOKUP(I7,'5.1.2 CPA Formulae'!B10:E20,2,FALSE))</f>
        <v>Fixed</v>
      </c>
    </row>
    <row r="8" spans="1:10" ht="23" x14ac:dyDescent="0.25">
      <c r="A8" s="40" t="s">
        <v>376</v>
      </c>
      <c r="B8" s="10" t="s">
        <v>117</v>
      </c>
      <c r="C8" s="2" t="s">
        <v>118</v>
      </c>
      <c r="D8" s="8" t="s">
        <v>2</v>
      </c>
      <c r="E8" s="8" t="s">
        <v>496</v>
      </c>
      <c r="F8" s="15">
        <v>600</v>
      </c>
      <c r="G8" s="16"/>
      <c r="H8" s="17">
        <f t="shared" si="0"/>
        <v>0</v>
      </c>
      <c r="I8" s="286"/>
      <c r="J8" s="283" t="str">
        <f>IF(I8="","Fixed",VLOOKUP(I8,'5.1.2 CPA Formulae'!B11:E21,2,FALSE))</f>
        <v>Fixed</v>
      </c>
    </row>
    <row r="9" spans="1:10" ht="23" x14ac:dyDescent="0.25">
      <c r="A9" s="40" t="s">
        <v>377</v>
      </c>
      <c r="B9" s="10" t="s">
        <v>119</v>
      </c>
      <c r="C9" s="2" t="s">
        <v>120</v>
      </c>
      <c r="D9" s="8" t="s">
        <v>3</v>
      </c>
      <c r="E9" s="8" t="s">
        <v>496</v>
      </c>
      <c r="F9" s="15">
        <v>800</v>
      </c>
      <c r="G9" s="16"/>
      <c r="H9" s="17">
        <f t="shared" si="0"/>
        <v>0</v>
      </c>
      <c r="I9" s="286"/>
      <c r="J9" s="283" t="str">
        <f>IF(I9="","Fixed",VLOOKUP(I9,'5.1.2 CPA Formulae'!B12:E22,2,FALSE))</f>
        <v>Fixed</v>
      </c>
    </row>
    <row r="10" spans="1:10" ht="23" x14ac:dyDescent="0.25">
      <c r="A10" s="40" t="s">
        <v>378</v>
      </c>
      <c r="B10" s="10" t="s">
        <v>121</v>
      </c>
      <c r="C10" s="2" t="s">
        <v>122</v>
      </c>
      <c r="D10" s="8" t="s">
        <v>4</v>
      </c>
      <c r="E10" s="8" t="s">
        <v>496</v>
      </c>
      <c r="F10" s="15">
        <v>450</v>
      </c>
      <c r="G10" s="16"/>
      <c r="H10" s="17">
        <f t="shared" si="0"/>
        <v>0</v>
      </c>
      <c r="I10" s="286"/>
      <c r="J10" s="283" t="str">
        <f>IF(I10="","Fixed",VLOOKUP(I10,'5.1.2 CPA Formulae'!B13:E23,2,FALSE))</f>
        <v>Fixed</v>
      </c>
    </row>
    <row r="11" spans="1:10" ht="23" x14ac:dyDescent="0.25">
      <c r="A11" s="40" t="s">
        <v>379</v>
      </c>
      <c r="B11" s="10" t="s">
        <v>123</v>
      </c>
      <c r="C11" s="2" t="s">
        <v>124</v>
      </c>
      <c r="D11" s="8" t="s">
        <v>5</v>
      </c>
      <c r="E11" s="8" t="s">
        <v>496</v>
      </c>
      <c r="F11" s="15">
        <v>450</v>
      </c>
      <c r="G11" s="16"/>
      <c r="H11" s="17">
        <f t="shared" si="0"/>
        <v>0</v>
      </c>
      <c r="I11" s="286"/>
      <c r="J11" s="283" t="str">
        <f>IF(I11="","Fixed",VLOOKUP(I11,'5.1.2 CPA Formulae'!B14:E24,2,FALSE))</f>
        <v>Fixed</v>
      </c>
    </row>
    <row r="12" spans="1:10" ht="23" x14ac:dyDescent="0.25">
      <c r="A12" s="40" t="s">
        <v>380</v>
      </c>
      <c r="B12" s="10" t="s">
        <v>125</v>
      </c>
      <c r="C12" s="2" t="s">
        <v>126</v>
      </c>
      <c r="D12" s="8" t="s">
        <v>6</v>
      </c>
      <c r="E12" s="8" t="s">
        <v>496</v>
      </c>
      <c r="F12" s="15">
        <v>600</v>
      </c>
      <c r="G12" s="16"/>
      <c r="H12" s="17">
        <f t="shared" si="0"/>
        <v>0</v>
      </c>
      <c r="I12" s="286"/>
      <c r="J12" s="283" t="str">
        <f>IF(I12="","Fixed",VLOOKUP(I12,'5.1.2 CPA Formulae'!B15:E25,2,FALSE))</f>
        <v>Fixed</v>
      </c>
    </row>
    <row r="13" spans="1:10" ht="23" x14ac:dyDescent="0.25">
      <c r="A13" s="40" t="s">
        <v>381</v>
      </c>
      <c r="B13" s="10" t="s">
        <v>127</v>
      </c>
      <c r="C13" s="2" t="s">
        <v>128</v>
      </c>
      <c r="D13" s="8" t="s">
        <v>7</v>
      </c>
      <c r="E13" s="8" t="s">
        <v>496</v>
      </c>
      <c r="F13" s="15">
        <v>800</v>
      </c>
      <c r="G13" s="16"/>
      <c r="H13" s="17">
        <f t="shared" si="0"/>
        <v>0</v>
      </c>
      <c r="I13" s="286"/>
      <c r="J13" s="283" t="str">
        <f>IF(I13="","Fixed",VLOOKUP(I13,'5.1.2 CPA Formulae'!B16:E26,2,FALSE))</f>
        <v>Fixed</v>
      </c>
    </row>
    <row r="14" spans="1:10" ht="23" x14ac:dyDescent="0.25">
      <c r="A14" s="40" t="s">
        <v>382</v>
      </c>
      <c r="B14" s="10" t="s">
        <v>129</v>
      </c>
      <c r="C14" s="2" t="s">
        <v>130</v>
      </c>
      <c r="D14" s="8" t="s">
        <v>316</v>
      </c>
      <c r="E14" s="8" t="s">
        <v>496</v>
      </c>
      <c r="F14" s="15">
        <v>900</v>
      </c>
      <c r="G14" s="16"/>
      <c r="H14" s="17">
        <f t="shared" si="0"/>
        <v>0</v>
      </c>
      <c r="I14" s="286"/>
      <c r="J14" s="283" t="str">
        <f>IF(I14="","Fixed",VLOOKUP(I14,'5.1.2 CPA Formulae'!B17:E27,2,FALSE))</f>
        <v>Fixed</v>
      </c>
    </row>
    <row r="15" spans="1:10" ht="23" x14ac:dyDescent="0.25">
      <c r="A15" s="40" t="s">
        <v>383</v>
      </c>
      <c r="B15" s="10" t="s">
        <v>131</v>
      </c>
      <c r="C15" s="2" t="s">
        <v>132</v>
      </c>
      <c r="D15" s="8" t="s">
        <v>8</v>
      </c>
      <c r="E15" s="8" t="s">
        <v>496</v>
      </c>
      <c r="F15" s="15">
        <v>2000</v>
      </c>
      <c r="G15" s="16"/>
      <c r="H15" s="17">
        <f t="shared" si="0"/>
        <v>0</v>
      </c>
      <c r="I15" s="286"/>
      <c r="J15" s="283" t="str">
        <f>IF(I15="","Fixed",VLOOKUP(I15,'5.1.2 CPA Formulae'!B18:E28,2,FALSE))</f>
        <v>Fixed</v>
      </c>
    </row>
    <row r="16" spans="1:10" ht="23" x14ac:dyDescent="0.25">
      <c r="A16" s="40" t="s">
        <v>384</v>
      </c>
      <c r="B16" s="10" t="s">
        <v>133</v>
      </c>
      <c r="C16" s="2" t="s">
        <v>134</v>
      </c>
      <c r="D16" s="8" t="s">
        <v>9</v>
      </c>
      <c r="E16" s="8" t="s">
        <v>496</v>
      </c>
      <c r="F16" s="15">
        <v>6500</v>
      </c>
      <c r="G16" s="16"/>
      <c r="H16" s="17">
        <f t="shared" si="0"/>
        <v>0</v>
      </c>
      <c r="I16" s="286"/>
      <c r="J16" s="283" t="str">
        <f>IF(I16="","Fixed",VLOOKUP(I16,'5.1.2 CPA Formulae'!B19:E29,2,FALSE))</f>
        <v>Fixed</v>
      </c>
    </row>
    <row r="17" spans="1:10" ht="23" x14ac:dyDescent="0.25">
      <c r="A17" s="40" t="s">
        <v>385</v>
      </c>
      <c r="B17" s="10" t="s">
        <v>135</v>
      </c>
      <c r="C17" s="2" t="s">
        <v>136</v>
      </c>
      <c r="D17" s="8" t="s">
        <v>10</v>
      </c>
      <c r="E17" s="8" t="s">
        <v>496</v>
      </c>
      <c r="F17" s="15">
        <v>6500</v>
      </c>
      <c r="G17" s="16"/>
      <c r="H17" s="17">
        <f t="shared" si="0"/>
        <v>0</v>
      </c>
      <c r="I17" s="286"/>
      <c r="J17" s="283" t="str">
        <f>IF(I17="","Fixed",VLOOKUP(I17,'5.1.2 CPA Formulae'!B20:E30,2,FALSE))</f>
        <v>Fixed</v>
      </c>
    </row>
    <row r="18" spans="1:10" ht="23" x14ac:dyDescent="0.25">
      <c r="A18" s="40" t="s">
        <v>386</v>
      </c>
      <c r="B18" s="10" t="s">
        <v>137</v>
      </c>
      <c r="C18" s="2" t="s">
        <v>138</v>
      </c>
      <c r="D18" s="8" t="s">
        <v>11</v>
      </c>
      <c r="E18" s="8" t="s">
        <v>496</v>
      </c>
      <c r="F18" s="15">
        <v>3000</v>
      </c>
      <c r="G18" s="16"/>
      <c r="H18" s="17">
        <f t="shared" si="0"/>
        <v>0</v>
      </c>
      <c r="I18" s="286"/>
      <c r="J18" s="283" t="str">
        <f>IF(I18="","Fixed",VLOOKUP(I18,'5.1.2 CPA Formulae'!B21:E31,2,FALSE))</f>
        <v>Fixed</v>
      </c>
    </row>
    <row r="19" spans="1:10" ht="23.5" thickBot="1" x14ac:dyDescent="0.3">
      <c r="A19" s="40" t="s">
        <v>387</v>
      </c>
      <c r="B19" s="10" t="s">
        <v>139</v>
      </c>
      <c r="C19" s="2" t="s">
        <v>347</v>
      </c>
      <c r="D19" s="8" t="s">
        <v>371</v>
      </c>
      <c r="E19" s="8" t="s">
        <v>496</v>
      </c>
      <c r="F19" s="15">
        <v>3200</v>
      </c>
      <c r="G19" s="16"/>
      <c r="H19" s="17">
        <f t="shared" si="0"/>
        <v>0</v>
      </c>
      <c r="I19" s="286"/>
      <c r="J19" s="283" t="str">
        <f>IF(I19="","Fixed",VLOOKUP(I19,'5.1.2 CPA Formulae'!B22:E32,2,FALSE))</f>
        <v>Fixed</v>
      </c>
    </row>
    <row r="20" spans="1:10" ht="24" customHeight="1" thickBot="1" x14ac:dyDescent="0.3">
      <c r="A20" s="29"/>
      <c r="B20" s="30"/>
      <c r="C20" s="30"/>
      <c r="D20" s="32"/>
      <c r="E20" s="32"/>
      <c r="F20" s="33"/>
      <c r="G20" s="31"/>
      <c r="H20" s="34">
        <f>SUM(H6:H19)</f>
        <v>0</v>
      </c>
      <c r="I20" s="289"/>
      <c r="J20" s="5"/>
    </row>
    <row r="21" spans="1:10" x14ac:dyDescent="0.25">
      <c r="F21" s="12"/>
      <c r="H21" s="21"/>
    </row>
    <row r="22" spans="1:10" x14ac:dyDescent="0.25">
      <c r="D22" s="1"/>
      <c r="E22" s="1"/>
      <c r="H22" s="21"/>
    </row>
  </sheetData>
  <mergeCells count="2">
    <mergeCell ref="I2:J2"/>
    <mergeCell ref="A5:C5"/>
  </mergeCells>
  <pageMargins left="0.7" right="0.7" top="0.75" bottom="0.75" header="0.3" footer="0.3"/>
  <pageSetup scale="6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F125823-A72C-4FD0-A73B-91F8847A9150}">
          <x14:formula1>
            <xm:f>'5.1.2 CPA Formulae'!$B$9:$B$19</xm:f>
          </x14:formula1>
          <xm:sqref>I6:I19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8F916-2FF7-415E-966C-BC2F3E8E9906}">
  <sheetPr>
    <tabColor rgb="FFFF0000"/>
  </sheetPr>
  <dimension ref="A1:J12"/>
  <sheetViews>
    <sheetView zoomScale="80" zoomScaleNormal="80" workbookViewId="0">
      <selection activeCell="F6" sqref="F6:F9"/>
    </sheetView>
  </sheetViews>
  <sheetFormatPr defaultRowHeight="11.5" x14ac:dyDescent="0.25"/>
  <cols>
    <col min="1" max="1" width="8.7265625" style="12"/>
    <col min="2" max="2" width="7.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1.453125" style="4" customWidth="1"/>
    <col min="11" max="16384" width="8.7265625" style="4"/>
  </cols>
  <sheetData>
    <row r="1" spans="1:10" ht="16" thickBot="1" x14ac:dyDescent="0.3">
      <c r="A1" s="41" t="s">
        <v>715</v>
      </c>
    </row>
    <row r="2" spans="1:10" ht="13.5" thickBot="1" x14ac:dyDescent="0.3">
      <c r="I2" s="315" t="s">
        <v>744</v>
      </c>
      <c r="J2" s="316"/>
    </row>
    <row r="3" spans="1:10" ht="34"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8.5" customHeight="1" x14ac:dyDescent="0.25">
      <c r="A5" s="320" t="s">
        <v>346</v>
      </c>
      <c r="B5" s="321"/>
      <c r="C5" s="322"/>
      <c r="D5" s="36"/>
      <c r="E5" s="36"/>
      <c r="F5" s="38"/>
      <c r="G5" s="37"/>
      <c r="H5" s="39"/>
      <c r="I5" s="290" t="s">
        <v>748</v>
      </c>
      <c r="J5" s="291"/>
    </row>
    <row r="6" spans="1:10" ht="23" x14ac:dyDescent="0.25">
      <c r="A6" s="40" t="s">
        <v>388</v>
      </c>
      <c r="B6" s="10" t="s">
        <v>140</v>
      </c>
      <c r="C6" s="2" t="s">
        <v>317</v>
      </c>
      <c r="D6" s="8" t="s">
        <v>12</v>
      </c>
      <c r="E6" s="8" t="s">
        <v>749</v>
      </c>
      <c r="F6" s="15">
        <v>900</v>
      </c>
      <c r="G6" s="16"/>
      <c r="H6" s="17">
        <f>G6*F6</f>
        <v>0</v>
      </c>
      <c r="I6" s="284"/>
      <c r="J6" s="285" t="str">
        <f>IF(I6="","Fixed",VLOOKUP(I6,'5.1.2 CPA Formulae'!B9:E19,2,FALSE))</f>
        <v>Fixed</v>
      </c>
    </row>
    <row r="7" spans="1:10" ht="23" x14ac:dyDescent="0.25">
      <c r="A7" s="40" t="s">
        <v>389</v>
      </c>
      <c r="B7" s="10" t="s">
        <v>141</v>
      </c>
      <c r="C7" s="2" t="s">
        <v>318</v>
      </c>
      <c r="D7" s="8" t="s">
        <v>12</v>
      </c>
      <c r="E7" s="8" t="s">
        <v>749</v>
      </c>
      <c r="F7" s="15">
        <v>250</v>
      </c>
      <c r="G7" s="16"/>
      <c r="H7" s="17">
        <f>G7*F7</f>
        <v>0</v>
      </c>
      <c r="I7" s="286"/>
      <c r="J7" s="283" t="str">
        <f>IF(I7="","Fixed",VLOOKUP(I7,'5.1.2 CPA Formulae'!B10:E20,2,FALSE))</f>
        <v>Fixed</v>
      </c>
    </row>
    <row r="8" spans="1:10" ht="23" x14ac:dyDescent="0.25">
      <c r="A8" s="40" t="s">
        <v>390</v>
      </c>
      <c r="B8" s="10" t="s">
        <v>142</v>
      </c>
      <c r="C8" s="2" t="s">
        <v>319</v>
      </c>
      <c r="D8" s="8" t="s">
        <v>13</v>
      </c>
      <c r="E8" s="8" t="s">
        <v>749</v>
      </c>
      <c r="F8" s="15">
        <v>250</v>
      </c>
      <c r="G8" s="16"/>
      <c r="H8" s="17">
        <f>G8*F8</f>
        <v>0</v>
      </c>
      <c r="I8" s="286"/>
      <c r="J8" s="283" t="str">
        <f>IF(I8="","Fixed",VLOOKUP(I8,'5.1.2 CPA Formulae'!B11:E21,2,FALSE))</f>
        <v>Fixed</v>
      </c>
    </row>
    <row r="9" spans="1:10" ht="23.5" thickBot="1" x14ac:dyDescent="0.3">
      <c r="A9" s="40" t="s">
        <v>391</v>
      </c>
      <c r="B9" s="10" t="s">
        <v>143</v>
      </c>
      <c r="C9" s="2" t="s">
        <v>320</v>
      </c>
      <c r="D9" s="8" t="s">
        <v>14</v>
      </c>
      <c r="E9" s="8" t="s">
        <v>749</v>
      </c>
      <c r="F9" s="15">
        <v>250</v>
      </c>
      <c r="G9" s="16"/>
      <c r="H9" s="17">
        <f>G9*F9</f>
        <v>0</v>
      </c>
      <c r="I9" s="286"/>
      <c r="J9" s="283" t="str">
        <f>IF(I9="","Fixed",VLOOKUP(I9,'5.1.2 CPA Formulae'!B12:E22,2,FALSE))</f>
        <v>Fixed</v>
      </c>
    </row>
    <row r="10" spans="1:10" ht="24" customHeight="1" thickBot="1" x14ac:dyDescent="0.3">
      <c r="A10" s="29"/>
      <c r="B10" s="30"/>
      <c r="C10" s="30"/>
      <c r="D10" s="32"/>
      <c r="E10" s="32"/>
      <c r="F10" s="33"/>
      <c r="G10" s="31"/>
      <c r="H10" s="34">
        <f>SUM(H6:H9)</f>
        <v>0</v>
      </c>
      <c r="I10" s="289"/>
      <c r="J10" s="5"/>
    </row>
    <row r="11" spans="1:10" x14ac:dyDescent="0.25">
      <c r="F11" s="12"/>
      <c r="H11" s="21"/>
    </row>
    <row r="12" spans="1:10" x14ac:dyDescent="0.25">
      <c r="D12" s="1"/>
      <c r="E12" s="1"/>
      <c r="H12" s="21"/>
    </row>
  </sheetData>
  <mergeCells count="2">
    <mergeCell ref="I2:J2"/>
    <mergeCell ref="A5:C5"/>
  </mergeCells>
  <pageMargins left="0.7" right="0.7" top="0.75" bottom="0.75" header="0.3" footer="0.3"/>
  <pageSetup scale="6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BFCF471-ED7D-4032-8BFE-9A854D1F6695}">
          <x14:formula1>
            <xm:f>'5.1.2 CPA Formulae'!$B$9:$B$19</xm:f>
          </x14:formula1>
          <xm:sqref>I6:I9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9DC9-B7FD-4324-A79B-5CA0797EAED8}">
  <sheetPr>
    <tabColor rgb="FFFF0000"/>
  </sheetPr>
  <dimension ref="A1:J13"/>
  <sheetViews>
    <sheetView zoomScale="80" zoomScaleNormal="80" workbookViewId="0">
      <selection activeCell="F6" sqref="F6:F10"/>
    </sheetView>
  </sheetViews>
  <sheetFormatPr defaultRowHeight="11.5" x14ac:dyDescent="0.25"/>
  <cols>
    <col min="1" max="1" width="8.7265625" style="12"/>
    <col min="2" max="2" width="10.269531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6.7265625" style="4" customWidth="1"/>
    <col min="10" max="10" width="15.453125" style="4" customWidth="1"/>
    <col min="11" max="16384" width="8.7265625" style="4"/>
  </cols>
  <sheetData>
    <row r="1" spans="1:10" ht="16" thickBot="1" x14ac:dyDescent="0.3">
      <c r="A1" s="41" t="s">
        <v>715</v>
      </c>
    </row>
    <row r="2" spans="1:10" ht="13.5" thickBot="1" x14ac:dyDescent="0.3">
      <c r="I2" s="315" t="s">
        <v>744</v>
      </c>
      <c r="J2" s="316"/>
    </row>
    <row r="3" spans="1:10" ht="44"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8" customHeight="1" x14ac:dyDescent="0.25">
      <c r="A5" s="323" t="s">
        <v>348</v>
      </c>
      <c r="B5" s="324"/>
      <c r="C5" s="325"/>
      <c r="D5" s="36"/>
      <c r="E5" s="36"/>
      <c r="F5" s="38"/>
      <c r="G5" s="37"/>
      <c r="H5" s="39"/>
      <c r="I5" s="290" t="s">
        <v>748</v>
      </c>
      <c r="J5" s="291"/>
    </row>
    <row r="6" spans="1:10" ht="23" x14ac:dyDescent="0.25">
      <c r="A6" s="40" t="s">
        <v>392</v>
      </c>
      <c r="B6" s="10" t="s">
        <v>144</v>
      </c>
      <c r="C6" s="2" t="s">
        <v>145</v>
      </c>
      <c r="D6" s="8" t="s">
        <v>16</v>
      </c>
      <c r="E6" s="8" t="s">
        <v>749</v>
      </c>
      <c r="F6" s="15">
        <v>60</v>
      </c>
      <c r="G6" s="16"/>
      <c r="H6" s="17">
        <f>G6*F6</f>
        <v>0</v>
      </c>
      <c r="I6" s="284"/>
      <c r="J6" s="285" t="str">
        <f>IF(I6="","Fixed",VLOOKUP(I6,'5.1.2 CPA Formulae'!B9:E19,2,FALSE))</f>
        <v>Fixed</v>
      </c>
    </row>
    <row r="7" spans="1:10" ht="23" x14ac:dyDescent="0.25">
      <c r="A7" s="40" t="s">
        <v>393</v>
      </c>
      <c r="B7" s="10" t="s">
        <v>146</v>
      </c>
      <c r="C7" s="2" t="s">
        <v>147</v>
      </c>
      <c r="D7" s="8" t="s">
        <v>15</v>
      </c>
      <c r="E7" s="8" t="s">
        <v>749</v>
      </c>
      <c r="F7" s="15">
        <v>60</v>
      </c>
      <c r="G7" s="16"/>
      <c r="H7" s="17">
        <f>G7*F7</f>
        <v>0</v>
      </c>
      <c r="I7" s="286"/>
      <c r="J7" s="283" t="str">
        <f>IF(I7="","Fixed",VLOOKUP(I7,'5.1.2 CPA Formulae'!B10:E20,2,FALSE))</f>
        <v>Fixed</v>
      </c>
    </row>
    <row r="8" spans="1:10" ht="23" x14ac:dyDescent="0.25">
      <c r="A8" s="40" t="s">
        <v>394</v>
      </c>
      <c r="B8" s="10" t="s">
        <v>148</v>
      </c>
      <c r="C8" s="2" t="s">
        <v>149</v>
      </c>
      <c r="D8" s="8" t="s">
        <v>17</v>
      </c>
      <c r="E8" s="8" t="s">
        <v>749</v>
      </c>
      <c r="F8" s="15">
        <v>60</v>
      </c>
      <c r="G8" s="16"/>
      <c r="H8" s="17">
        <f>G8*F8</f>
        <v>0</v>
      </c>
      <c r="I8" s="286"/>
      <c r="J8" s="283" t="str">
        <f>IF(I8="","Fixed",VLOOKUP(I8,'5.1.2 CPA Formulae'!B11:E21,2,FALSE))</f>
        <v>Fixed</v>
      </c>
    </row>
    <row r="9" spans="1:10" ht="23" x14ac:dyDescent="0.25">
      <c r="A9" s="40" t="s">
        <v>395</v>
      </c>
      <c r="B9" s="10" t="s">
        <v>150</v>
      </c>
      <c r="C9" s="2" t="s">
        <v>151</v>
      </c>
      <c r="D9" s="8" t="s">
        <v>18</v>
      </c>
      <c r="E9" s="8" t="s">
        <v>749</v>
      </c>
      <c r="F9" s="15">
        <v>60</v>
      </c>
      <c r="G9" s="16"/>
      <c r="H9" s="17">
        <f>G9*F9</f>
        <v>0</v>
      </c>
      <c r="I9" s="286"/>
      <c r="J9" s="283" t="str">
        <f>IF(I9="","Fixed",VLOOKUP(I9,'5.1.2 CPA Formulae'!B12:E22,2,FALSE))</f>
        <v>Fixed</v>
      </c>
    </row>
    <row r="10" spans="1:10" ht="23.5" thickBot="1" x14ac:dyDescent="0.3">
      <c r="A10" s="40" t="s">
        <v>396</v>
      </c>
      <c r="B10" s="10" t="s">
        <v>152</v>
      </c>
      <c r="C10" s="2" t="s">
        <v>323</v>
      </c>
      <c r="D10" s="8" t="s">
        <v>367</v>
      </c>
      <c r="E10" s="8" t="s">
        <v>749</v>
      </c>
      <c r="F10" s="15">
        <v>50</v>
      </c>
      <c r="G10" s="16"/>
      <c r="H10" s="17">
        <f>G10*F10</f>
        <v>0</v>
      </c>
      <c r="I10" s="286"/>
      <c r="J10" s="283" t="str">
        <f>IF(I10="","Fixed",VLOOKUP(I10,'5.1.2 CPA Formulae'!B13:E23,2,FALSE))</f>
        <v>Fixed</v>
      </c>
    </row>
    <row r="11" spans="1:10" ht="24" customHeight="1" thickBot="1" x14ac:dyDescent="0.3">
      <c r="A11" s="29"/>
      <c r="B11" s="30"/>
      <c r="C11" s="30"/>
      <c r="D11" s="32"/>
      <c r="E11" s="32"/>
      <c r="F11" s="33"/>
      <c r="G11" s="31"/>
      <c r="H11" s="34">
        <f>SUM(H6:H10)</f>
        <v>0</v>
      </c>
      <c r="I11" s="289"/>
      <c r="J11" s="5"/>
    </row>
    <row r="12" spans="1:10" x14ac:dyDescent="0.25">
      <c r="F12" s="12"/>
      <c r="H12" s="21"/>
    </row>
    <row r="13" spans="1:10" x14ac:dyDescent="0.25">
      <c r="D13" s="1"/>
      <c r="E13" s="1"/>
      <c r="H13" s="21"/>
    </row>
  </sheetData>
  <mergeCells count="2">
    <mergeCell ref="I2:J2"/>
    <mergeCell ref="A5:C5"/>
  </mergeCells>
  <pageMargins left="0.7" right="0.7" top="0.75" bottom="0.75" header="0.3" footer="0.3"/>
  <pageSetup scale="5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BF3C693-AAD7-40C4-95AB-A3D9CD410AF6}">
          <x14:formula1>
            <xm:f>'5.1.2 CPA Formulae'!$B$9:$B$19</xm:f>
          </x14:formula1>
          <xm:sqref>I6:I10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776C-419E-4F8D-8682-62CFD79A00EE}">
  <sheetPr>
    <tabColor rgb="FFFF0000"/>
  </sheetPr>
  <dimension ref="A1:J34"/>
  <sheetViews>
    <sheetView topLeftCell="A19" zoomScale="80" zoomScaleNormal="80" workbookViewId="0">
      <selection activeCell="H33" sqref="H33"/>
    </sheetView>
  </sheetViews>
  <sheetFormatPr defaultRowHeight="11.5" x14ac:dyDescent="0.25"/>
  <cols>
    <col min="1" max="1" width="8.7265625" style="12"/>
    <col min="2" max="2" width="10.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3.453125" style="4" customWidth="1"/>
    <col min="10" max="10" width="13" style="4" customWidth="1"/>
    <col min="11" max="16384" width="8.7265625" style="4"/>
  </cols>
  <sheetData>
    <row r="1" spans="1:10" ht="16" thickBot="1" x14ac:dyDescent="0.3">
      <c r="A1" s="41" t="s">
        <v>715</v>
      </c>
    </row>
    <row r="2" spans="1:10" ht="13.5" thickBot="1" x14ac:dyDescent="0.3">
      <c r="I2" s="315" t="s">
        <v>744</v>
      </c>
      <c r="J2" s="316"/>
    </row>
    <row r="3" spans="1:10" ht="49.5" customHeight="1" x14ac:dyDescent="0.25">
      <c r="A3" s="298" t="s">
        <v>747</v>
      </c>
      <c r="B3" s="299" t="s">
        <v>743</v>
      </c>
      <c r="C3" s="299" t="s">
        <v>742</v>
      </c>
      <c r="D3" s="299" t="s">
        <v>741</v>
      </c>
      <c r="E3" s="299" t="s">
        <v>737</v>
      </c>
      <c r="F3" s="299" t="s">
        <v>738</v>
      </c>
      <c r="G3" s="299" t="s">
        <v>739</v>
      </c>
      <c r="H3" s="300" t="s">
        <v>740</v>
      </c>
      <c r="I3" s="295" t="s">
        <v>745</v>
      </c>
      <c r="J3" s="297" t="s">
        <v>746</v>
      </c>
    </row>
    <row r="4" spans="1:10" x14ac:dyDescent="0.25">
      <c r="A4" s="22"/>
      <c r="B4" s="23"/>
      <c r="C4" s="24"/>
      <c r="D4" s="26"/>
      <c r="E4" s="26"/>
      <c r="F4" s="27"/>
      <c r="G4" s="25"/>
      <c r="H4" s="28"/>
      <c r="I4" s="301"/>
      <c r="J4" s="302"/>
    </row>
    <row r="5" spans="1:10" ht="19" customHeight="1" x14ac:dyDescent="0.25">
      <c r="A5" s="323" t="s">
        <v>349</v>
      </c>
      <c r="B5" s="324"/>
      <c r="C5" s="325"/>
      <c r="D5" s="36"/>
      <c r="E5" s="36"/>
      <c r="F5" s="38"/>
      <c r="G5" s="37"/>
      <c r="H5" s="39"/>
      <c r="I5" s="290" t="s">
        <v>748</v>
      </c>
      <c r="J5" s="291"/>
    </row>
    <row r="6" spans="1:10" ht="23" x14ac:dyDescent="0.25">
      <c r="A6" s="40" t="s">
        <v>397</v>
      </c>
      <c r="B6" s="10" t="s">
        <v>153</v>
      </c>
      <c r="C6" s="2" t="s">
        <v>154</v>
      </c>
      <c r="D6" s="8" t="s">
        <v>19</v>
      </c>
      <c r="E6" s="8" t="s">
        <v>749</v>
      </c>
      <c r="F6" s="15">
        <v>1100</v>
      </c>
      <c r="G6" s="16"/>
      <c r="H6" s="17">
        <f t="shared" ref="H6:H31" si="0">G6*F6</f>
        <v>0</v>
      </c>
      <c r="I6" s="284"/>
      <c r="J6" s="285" t="str">
        <f>IF(I6="","Fixed",VLOOKUP(I6,'5.1.2 CPA Formulae'!B9:E19,2,FALSE))</f>
        <v>Fixed</v>
      </c>
    </row>
    <row r="7" spans="1:10" ht="23" x14ac:dyDescent="0.25">
      <c r="A7" s="40" t="s">
        <v>398</v>
      </c>
      <c r="B7" s="10" t="s">
        <v>155</v>
      </c>
      <c r="C7" s="2" t="s">
        <v>156</v>
      </c>
      <c r="D7" s="8" t="s">
        <v>20</v>
      </c>
      <c r="E7" s="8" t="s">
        <v>749</v>
      </c>
      <c r="F7" s="15">
        <v>250</v>
      </c>
      <c r="G7" s="16"/>
      <c r="H7" s="17">
        <f t="shared" si="0"/>
        <v>0</v>
      </c>
      <c r="I7" s="286"/>
      <c r="J7" s="283" t="str">
        <f>IF(I7="","Fixed",VLOOKUP(I7,'5.1.2 CPA Formulae'!B10:E20,2,FALSE))</f>
        <v>Fixed</v>
      </c>
    </row>
    <row r="8" spans="1:10" ht="23" x14ac:dyDescent="0.25">
      <c r="A8" s="40" t="s">
        <v>399</v>
      </c>
      <c r="B8" s="10" t="s">
        <v>157</v>
      </c>
      <c r="C8" s="2" t="s">
        <v>158</v>
      </c>
      <c r="D8" s="8" t="s">
        <v>21</v>
      </c>
      <c r="E8" s="8" t="s">
        <v>749</v>
      </c>
      <c r="F8" s="15">
        <v>250</v>
      </c>
      <c r="G8" s="16"/>
      <c r="H8" s="17">
        <f t="shared" si="0"/>
        <v>0</v>
      </c>
      <c r="I8" s="286"/>
      <c r="J8" s="283" t="str">
        <f>IF(I8="","Fixed",VLOOKUP(I8,'5.1.2 CPA Formulae'!B11:E21,2,FALSE))</f>
        <v>Fixed</v>
      </c>
    </row>
    <row r="9" spans="1:10" ht="23" x14ac:dyDescent="0.25">
      <c r="A9" s="40" t="s">
        <v>400</v>
      </c>
      <c r="B9" s="10" t="s">
        <v>159</v>
      </c>
      <c r="C9" s="2" t="s">
        <v>160</v>
      </c>
      <c r="D9" s="8" t="s">
        <v>22</v>
      </c>
      <c r="E9" s="8" t="s">
        <v>749</v>
      </c>
      <c r="F9" s="15">
        <v>600</v>
      </c>
      <c r="G9" s="16"/>
      <c r="H9" s="17">
        <f t="shared" si="0"/>
        <v>0</v>
      </c>
      <c r="I9" s="286"/>
      <c r="J9" s="283" t="str">
        <f>IF(I9="","Fixed",VLOOKUP(I9,'5.1.2 CPA Formulae'!B12:E22,2,FALSE))</f>
        <v>Fixed</v>
      </c>
    </row>
    <row r="10" spans="1:10" ht="23" x14ac:dyDescent="0.25">
      <c r="A10" s="40" t="s">
        <v>401</v>
      </c>
      <c r="B10" s="10" t="s">
        <v>161</v>
      </c>
      <c r="C10" s="2" t="s">
        <v>162</v>
      </c>
      <c r="D10" s="8" t="s">
        <v>321</v>
      </c>
      <c r="E10" s="8" t="s">
        <v>749</v>
      </c>
      <c r="F10" s="15">
        <v>600</v>
      </c>
      <c r="G10" s="16"/>
      <c r="H10" s="17">
        <f t="shared" si="0"/>
        <v>0</v>
      </c>
      <c r="I10" s="286"/>
      <c r="J10" s="283" t="str">
        <f>IF(I10="","Fixed",VLOOKUP(I10,'5.1.2 CPA Formulae'!B13:E23,2,FALSE))</f>
        <v>Fixed</v>
      </c>
    </row>
    <row r="11" spans="1:10" ht="23" x14ac:dyDescent="0.25">
      <c r="A11" s="40" t="s">
        <v>402</v>
      </c>
      <c r="B11" s="10" t="s">
        <v>163</v>
      </c>
      <c r="C11" s="2" t="s">
        <v>164</v>
      </c>
      <c r="D11" s="8" t="s">
        <v>50</v>
      </c>
      <c r="E11" s="8" t="s">
        <v>749</v>
      </c>
      <c r="F11" s="15">
        <v>250</v>
      </c>
      <c r="G11" s="16"/>
      <c r="H11" s="17">
        <f t="shared" si="0"/>
        <v>0</v>
      </c>
      <c r="I11" s="286"/>
      <c r="J11" s="283" t="str">
        <f>IF(I11="","Fixed",VLOOKUP(I11,'5.1.2 CPA Formulae'!B14:E24,2,FALSE))</f>
        <v>Fixed</v>
      </c>
    </row>
    <row r="12" spans="1:10" ht="23" x14ac:dyDescent="0.25">
      <c r="A12" s="40" t="s">
        <v>403</v>
      </c>
      <c r="B12" s="10" t="s">
        <v>165</v>
      </c>
      <c r="C12" s="2" t="s">
        <v>166</v>
      </c>
      <c r="D12" s="8" t="s">
        <v>51</v>
      </c>
      <c r="E12" s="8" t="s">
        <v>749</v>
      </c>
      <c r="F12" s="15">
        <v>250</v>
      </c>
      <c r="G12" s="16"/>
      <c r="H12" s="17">
        <f t="shared" si="0"/>
        <v>0</v>
      </c>
      <c r="I12" s="286"/>
      <c r="J12" s="283" t="str">
        <f>IF(I12="","Fixed",VLOOKUP(I12,'5.1.2 CPA Formulae'!B15:E25,2,FALSE))</f>
        <v>Fixed</v>
      </c>
    </row>
    <row r="13" spans="1:10" ht="23" x14ac:dyDescent="0.25">
      <c r="A13" s="40" t="s">
        <v>404</v>
      </c>
      <c r="B13" s="10" t="s">
        <v>167</v>
      </c>
      <c r="C13" s="2" t="s">
        <v>168</v>
      </c>
      <c r="D13" s="8" t="s">
        <v>52</v>
      </c>
      <c r="E13" s="8" t="s">
        <v>749</v>
      </c>
      <c r="F13" s="15">
        <v>250</v>
      </c>
      <c r="G13" s="16"/>
      <c r="H13" s="17">
        <f t="shared" si="0"/>
        <v>0</v>
      </c>
      <c r="I13" s="286"/>
      <c r="J13" s="283" t="str">
        <f>IF(I13="","Fixed",VLOOKUP(I13,'5.1.2 CPA Formulae'!B16:E26,2,FALSE))</f>
        <v>Fixed</v>
      </c>
    </row>
    <row r="14" spans="1:10" ht="23" x14ac:dyDescent="0.25">
      <c r="A14" s="40" t="s">
        <v>405</v>
      </c>
      <c r="B14" s="10" t="s">
        <v>169</v>
      </c>
      <c r="C14" s="2" t="s">
        <v>170</v>
      </c>
      <c r="D14" s="8" t="s">
        <v>53</v>
      </c>
      <c r="E14" s="8" t="s">
        <v>749</v>
      </c>
      <c r="F14" s="15">
        <v>250</v>
      </c>
      <c r="G14" s="16"/>
      <c r="H14" s="17">
        <f t="shared" si="0"/>
        <v>0</v>
      </c>
      <c r="I14" s="286"/>
      <c r="J14" s="283" t="str">
        <f>IF(I14="","Fixed",VLOOKUP(I14,'5.1.2 CPA Formulae'!B17:E27,2,FALSE))</f>
        <v>Fixed</v>
      </c>
    </row>
    <row r="15" spans="1:10" ht="23" x14ac:dyDescent="0.25">
      <c r="A15" s="40" t="s">
        <v>406</v>
      </c>
      <c r="B15" s="10" t="s">
        <v>171</v>
      </c>
      <c r="C15" s="2" t="s">
        <v>172</v>
      </c>
      <c r="D15" s="8" t="s">
        <v>54</v>
      </c>
      <c r="E15" s="8" t="s">
        <v>749</v>
      </c>
      <c r="F15" s="15">
        <v>250</v>
      </c>
      <c r="G15" s="16"/>
      <c r="H15" s="17">
        <f t="shared" si="0"/>
        <v>0</v>
      </c>
      <c r="I15" s="286"/>
      <c r="J15" s="283" t="str">
        <f>IF(I15="","Fixed",VLOOKUP(I15,'5.1.2 CPA Formulae'!B18:E28,2,FALSE))</f>
        <v>Fixed</v>
      </c>
    </row>
    <row r="16" spans="1:10" ht="23" x14ac:dyDescent="0.25">
      <c r="A16" s="40" t="s">
        <v>407</v>
      </c>
      <c r="B16" s="10" t="s">
        <v>173</v>
      </c>
      <c r="C16" s="2" t="s">
        <v>174</v>
      </c>
      <c r="D16" s="8" t="s">
        <v>55</v>
      </c>
      <c r="E16" s="8" t="s">
        <v>749</v>
      </c>
      <c r="F16" s="15">
        <v>250</v>
      </c>
      <c r="G16" s="16"/>
      <c r="H16" s="17">
        <f t="shared" si="0"/>
        <v>0</v>
      </c>
      <c r="I16" s="286"/>
      <c r="J16" s="283" t="str">
        <f>IF(I16="","Fixed",VLOOKUP(I16,'5.1.2 CPA Formulae'!B19:E29,2,FALSE))</f>
        <v>Fixed</v>
      </c>
    </row>
    <row r="17" spans="1:10" ht="23" x14ac:dyDescent="0.25">
      <c r="A17" s="40" t="s">
        <v>408</v>
      </c>
      <c r="B17" s="10" t="s">
        <v>175</v>
      </c>
      <c r="C17" s="2" t="s">
        <v>176</v>
      </c>
      <c r="D17" s="8" t="s">
        <v>56</v>
      </c>
      <c r="E17" s="8" t="s">
        <v>749</v>
      </c>
      <c r="F17" s="15">
        <v>250</v>
      </c>
      <c r="G17" s="16"/>
      <c r="H17" s="17">
        <f t="shared" si="0"/>
        <v>0</v>
      </c>
      <c r="I17" s="286"/>
      <c r="J17" s="283" t="str">
        <f>IF(I17="","Fixed",VLOOKUP(I17,'5.1.2 CPA Formulae'!B20:E30,2,FALSE))</f>
        <v>Fixed</v>
      </c>
    </row>
    <row r="18" spans="1:10" ht="23" x14ac:dyDescent="0.25">
      <c r="A18" s="40" t="s">
        <v>409</v>
      </c>
      <c r="B18" s="10" t="s">
        <v>177</v>
      </c>
      <c r="C18" s="2" t="s">
        <v>178</v>
      </c>
      <c r="D18" s="8" t="s">
        <v>57</v>
      </c>
      <c r="E18" s="8" t="s">
        <v>749</v>
      </c>
      <c r="F18" s="15">
        <v>250</v>
      </c>
      <c r="G18" s="16"/>
      <c r="H18" s="17">
        <f t="shared" si="0"/>
        <v>0</v>
      </c>
      <c r="I18" s="286"/>
      <c r="J18" s="283" t="str">
        <f>IF(I18="","Fixed",VLOOKUP(I18,'5.1.2 CPA Formulae'!B21:E31,2,FALSE))</f>
        <v>Fixed</v>
      </c>
    </row>
    <row r="19" spans="1:10" ht="23" x14ac:dyDescent="0.25">
      <c r="A19" s="40" t="s">
        <v>410</v>
      </c>
      <c r="B19" s="10" t="s">
        <v>179</v>
      </c>
      <c r="C19" s="2" t="s">
        <v>180</v>
      </c>
      <c r="D19" s="8" t="s">
        <v>58</v>
      </c>
      <c r="E19" s="8" t="s">
        <v>749</v>
      </c>
      <c r="F19" s="15">
        <v>250</v>
      </c>
      <c r="G19" s="16"/>
      <c r="H19" s="17">
        <f t="shared" si="0"/>
        <v>0</v>
      </c>
      <c r="I19" s="286"/>
      <c r="J19" s="283" t="str">
        <f>IF(I19="","Fixed",VLOOKUP(I19,'5.1.2 CPA Formulae'!B22:E32,2,FALSE))</f>
        <v>Fixed</v>
      </c>
    </row>
    <row r="20" spans="1:10" ht="23" x14ac:dyDescent="0.25">
      <c r="A20" s="40" t="s">
        <v>411</v>
      </c>
      <c r="B20" s="10" t="s">
        <v>181</v>
      </c>
      <c r="C20" s="2" t="s">
        <v>182</v>
      </c>
      <c r="D20" s="8" t="s">
        <v>59</v>
      </c>
      <c r="E20" s="8" t="s">
        <v>749</v>
      </c>
      <c r="F20" s="15">
        <v>250</v>
      </c>
      <c r="G20" s="16"/>
      <c r="H20" s="17">
        <f t="shared" si="0"/>
        <v>0</v>
      </c>
      <c r="I20" s="286"/>
      <c r="J20" s="283" t="str">
        <f>IF(I20="","Fixed",VLOOKUP(I20,'5.1.2 CPA Formulae'!B23:E33,2,FALSE))</f>
        <v>Fixed</v>
      </c>
    </row>
    <row r="21" spans="1:10" ht="23" x14ac:dyDescent="0.25">
      <c r="A21" s="40" t="s">
        <v>412</v>
      </c>
      <c r="B21" s="10" t="s">
        <v>183</v>
      </c>
      <c r="C21" s="2" t="s">
        <v>184</v>
      </c>
      <c r="D21" s="8" t="s">
        <v>60</v>
      </c>
      <c r="E21" s="8" t="s">
        <v>749</v>
      </c>
      <c r="F21" s="15">
        <v>250</v>
      </c>
      <c r="G21" s="16"/>
      <c r="H21" s="17">
        <f t="shared" si="0"/>
        <v>0</v>
      </c>
      <c r="I21" s="286"/>
      <c r="J21" s="283" t="str">
        <f>IF(I21="","Fixed",VLOOKUP(I21,'5.1.2 CPA Formulae'!B24:E34,2,FALSE))</f>
        <v>Fixed</v>
      </c>
    </row>
    <row r="22" spans="1:10" ht="23" x14ac:dyDescent="0.25">
      <c r="A22" s="40" t="s">
        <v>413</v>
      </c>
      <c r="B22" s="10" t="s">
        <v>185</v>
      </c>
      <c r="C22" s="2" t="s">
        <v>186</v>
      </c>
      <c r="D22" s="8" t="s">
        <v>61</v>
      </c>
      <c r="E22" s="8" t="s">
        <v>749</v>
      </c>
      <c r="F22" s="15">
        <v>250</v>
      </c>
      <c r="G22" s="16"/>
      <c r="H22" s="17">
        <f t="shared" si="0"/>
        <v>0</v>
      </c>
      <c r="I22" s="286"/>
      <c r="J22" s="283" t="str">
        <f>IF(I22="","Fixed",VLOOKUP(I22,'5.1.2 CPA Formulae'!B25:E35,2,FALSE))</f>
        <v>Fixed</v>
      </c>
    </row>
    <row r="23" spans="1:10" ht="23" x14ac:dyDescent="0.25">
      <c r="A23" s="40" t="s">
        <v>414</v>
      </c>
      <c r="B23" s="10" t="s">
        <v>187</v>
      </c>
      <c r="C23" s="2" t="s">
        <v>188</v>
      </c>
      <c r="D23" s="8" t="s">
        <v>62</v>
      </c>
      <c r="E23" s="8" t="s">
        <v>749</v>
      </c>
      <c r="F23" s="15">
        <v>130</v>
      </c>
      <c r="G23" s="16"/>
      <c r="H23" s="17">
        <f t="shared" si="0"/>
        <v>0</v>
      </c>
      <c r="I23" s="286"/>
      <c r="J23" s="283" t="str">
        <f>IF(I23="","Fixed",VLOOKUP(I23,'5.1.2 CPA Formulae'!B26:E36,2,FALSE))</f>
        <v>Fixed</v>
      </c>
    </row>
    <row r="24" spans="1:10" ht="23" x14ac:dyDescent="0.25">
      <c r="A24" s="40" t="s">
        <v>415</v>
      </c>
      <c r="B24" s="10" t="s">
        <v>189</v>
      </c>
      <c r="C24" s="2" t="s">
        <v>190</v>
      </c>
      <c r="D24" s="8" t="s">
        <v>63</v>
      </c>
      <c r="E24" s="8" t="s">
        <v>749</v>
      </c>
      <c r="F24" s="15">
        <v>150</v>
      </c>
      <c r="G24" s="16"/>
      <c r="H24" s="17">
        <f t="shared" si="0"/>
        <v>0</v>
      </c>
      <c r="I24" s="286"/>
      <c r="J24" s="283" t="str">
        <f>IF(I24="","Fixed",VLOOKUP(I24,'5.1.2 CPA Formulae'!B27:E37,2,FALSE))</f>
        <v>Fixed</v>
      </c>
    </row>
    <row r="25" spans="1:10" ht="23" x14ac:dyDescent="0.25">
      <c r="A25" s="40" t="s">
        <v>416</v>
      </c>
      <c r="B25" s="10" t="s">
        <v>191</v>
      </c>
      <c r="C25" s="2" t="s">
        <v>192</v>
      </c>
      <c r="D25" s="8" t="s">
        <v>64</v>
      </c>
      <c r="E25" s="8" t="s">
        <v>749</v>
      </c>
      <c r="F25" s="15">
        <v>250</v>
      </c>
      <c r="G25" s="16"/>
      <c r="H25" s="17">
        <f t="shared" si="0"/>
        <v>0</v>
      </c>
      <c r="I25" s="286"/>
      <c r="J25" s="283" t="str">
        <f>IF(I25="","Fixed",VLOOKUP(I25,'5.1.2 CPA Formulae'!B28:E38,2,FALSE))</f>
        <v>Fixed</v>
      </c>
    </row>
    <row r="26" spans="1:10" ht="23" x14ac:dyDescent="0.25">
      <c r="A26" s="40" t="s">
        <v>417</v>
      </c>
      <c r="B26" s="10" t="s">
        <v>193</v>
      </c>
      <c r="C26" s="2" t="s">
        <v>194</v>
      </c>
      <c r="D26" s="8" t="s">
        <v>65</v>
      </c>
      <c r="E26" s="8" t="s">
        <v>749</v>
      </c>
      <c r="F26" s="15">
        <v>130</v>
      </c>
      <c r="G26" s="16"/>
      <c r="H26" s="17">
        <f t="shared" si="0"/>
        <v>0</v>
      </c>
      <c r="I26" s="286"/>
      <c r="J26" s="283" t="str">
        <f>IF(I26="","Fixed",VLOOKUP(I26,'5.1.2 CPA Formulae'!B29:E39,2,FALSE))</f>
        <v>Fixed</v>
      </c>
    </row>
    <row r="27" spans="1:10" ht="23" x14ac:dyDescent="0.25">
      <c r="A27" s="40" t="s">
        <v>418</v>
      </c>
      <c r="B27" s="10" t="s">
        <v>195</v>
      </c>
      <c r="C27" s="2" t="s">
        <v>196</v>
      </c>
      <c r="D27" s="8" t="s">
        <v>66</v>
      </c>
      <c r="E27" s="8" t="s">
        <v>749</v>
      </c>
      <c r="F27" s="15">
        <v>130</v>
      </c>
      <c r="G27" s="16"/>
      <c r="H27" s="17">
        <f t="shared" si="0"/>
        <v>0</v>
      </c>
      <c r="I27" s="286"/>
      <c r="J27" s="283" t="str">
        <f>IF(I27="","Fixed",VLOOKUP(I27,'5.1.2 CPA Formulae'!B30:E40,2,FALSE))</f>
        <v>Fixed</v>
      </c>
    </row>
    <row r="28" spans="1:10" ht="23" x14ac:dyDescent="0.25">
      <c r="A28" s="40" t="s">
        <v>419</v>
      </c>
      <c r="B28" s="10" t="s">
        <v>197</v>
      </c>
      <c r="C28" s="2" t="s">
        <v>198</v>
      </c>
      <c r="D28" s="8" t="s">
        <v>322</v>
      </c>
      <c r="E28" s="8" t="s">
        <v>749</v>
      </c>
      <c r="F28" s="15">
        <v>130</v>
      </c>
      <c r="G28" s="16"/>
      <c r="H28" s="17">
        <f t="shared" si="0"/>
        <v>0</v>
      </c>
      <c r="I28" s="286"/>
      <c r="J28" s="283" t="str">
        <f>IF(I28="","Fixed",VLOOKUP(I28,'5.1.2 CPA Formulae'!B31:E41,2,FALSE))</f>
        <v>Fixed</v>
      </c>
    </row>
    <row r="29" spans="1:10" ht="23" x14ac:dyDescent="0.25">
      <c r="A29" s="40" t="s">
        <v>420</v>
      </c>
      <c r="B29" s="10" t="s">
        <v>199</v>
      </c>
      <c r="C29" s="2" t="s">
        <v>200</v>
      </c>
      <c r="D29" s="8" t="s">
        <v>67</v>
      </c>
      <c r="E29" s="8" t="s">
        <v>749</v>
      </c>
      <c r="F29" s="15">
        <v>130</v>
      </c>
      <c r="G29" s="16"/>
      <c r="H29" s="17">
        <f t="shared" si="0"/>
        <v>0</v>
      </c>
      <c r="I29" s="286"/>
      <c r="J29" s="283" t="str">
        <f>IF(I29="","Fixed",VLOOKUP(I29,'5.1.2 CPA Formulae'!B32:E42,2,FALSE))</f>
        <v>Fixed</v>
      </c>
    </row>
    <row r="30" spans="1:10" ht="23" x14ac:dyDescent="0.25">
      <c r="A30" s="40" t="s">
        <v>421</v>
      </c>
      <c r="B30" s="10" t="s">
        <v>201</v>
      </c>
      <c r="C30" s="2" t="s">
        <v>202</v>
      </c>
      <c r="D30" s="8" t="s">
        <v>368</v>
      </c>
      <c r="E30" s="8" t="s">
        <v>749</v>
      </c>
      <c r="F30" s="15">
        <v>130</v>
      </c>
      <c r="G30" s="16"/>
      <c r="H30" s="17">
        <f t="shared" si="0"/>
        <v>0</v>
      </c>
      <c r="I30" s="286"/>
      <c r="J30" s="283" t="str">
        <f>IF(I30="","Fixed",VLOOKUP(I30,'5.1.2 CPA Formulae'!B33:E43,2,FALSE))</f>
        <v>Fixed</v>
      </c>
    </row>
    <row r="31" spans="1:10" ht="12" thickBot="1" x14ac:dyDescent="0.3">
      <c r="A31" s="40" t="s">
        <v>422</v>
      </c>
      <c r="B31" s="10" t="s">
        <v>203</v>
      </c>
      <c r="C31" s="2" t="s">
        <v>204</v>
      </c>
      <c r="D31" s="8" t="s">
        <v>103</v>
      </c>
      <c r="E31" s="8" t="s">
        <v>749</v>
      </c>
      <c r="F31" s="15">
        <v>100</v>
      </c>
      <c r="G31" s="16"/>
      <c r="H31" s="17">
        <f t="shared" si="0"/>
        <v>0</v>
      </c>
      <c r="I31" s="286"/>
      <c r="J31" s="283" t="str">
        <f>IF(I31="","Fixed",VLOOKUP(I31,'5.1.2 CPA Formulae'!B34:E44,2,FALSE))</f>
        <v>Fixed</v>
      </c>
    </row>
    <row r="32" spans="1:10" ht="24" customHeight="1" thickBot="1" x14ac:dyDescent="0.3">
      <c r="A32" s="29"/>
      <c r="B32" s="30"/>
      <c r="C32" s="30"/>
      <c r="D32" s="32"/>
      <c r="E32" s="32"/>
      <c r="F32" s="33"/>
      <c r="G32" s="31"/>
      <c r="H32" s="34">
        <f>SUM(H6:H31)</f>
        <v>0</v>
      </c>
      <c r="I32" s="289"/>
      <c r="J32" s="5"/>
    </row>
    <row r="33" spans="4:8" x14ac:dyDescent="0.25">
      <c r="F33" s="12"/>
      <c r="H33" s="21"/>
    </row>
    <row r="34" spans="4:8" x14ac:dyDescent="0.25">
      <c r="D34" s="1"/>
      <c r="E34" s="1"/>
      <c r="H34" s="21"/>
    </row>
  </sheetData>
  <mergeCells count="2">
    <mergeCell ref="I2:J2"/>
    <mergeCell ref="A5:C5"/>
  </mergeCells>
  <pageMargins left="0.7" right="0.7" top="0.75" bottom="0.75" header="0.3" footer="0.3"/>
  <pageSetup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2B6D189-E885-49CA-BC88-08D67F64BCC6}">
          <x14:formula1>
            <xm:f>'5.1.2 CPA Formulae'!$B$9:$B$19</xm:f>
          </x14:formula1>
          <xm:sqref>I6:I31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EC5E1-D2C9-453E-8A18-593B7BA85B54}">
  <sheetPr>
    <tabColor rgb="FFFF0000"/>
  </sheetPr>
  <dimension ref="A1:J17"/>
  <sheetViews>
    <sheetView topLeftCell="A5" zoomScale="80" zoomScaleNormal="80" workbookViewId="0">
      <selection activeCell="H16" sqref="H16"/>
    </sheetView>
  </sheetViews>
  <sheetFormatPr defaultRowHeight="11.5" x14ac:dyDescent="0.25"/>
  <cols>
    <col min="1" max="1" width="8.7265625" style="12"/>
    <col min="2" max="2" width="11.816406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2.08984375" style="4" customWidth="1"/>
    <col min="11" max="16384" width="8.7265625" style="4"/>
  </cols>
  <sheetData>
    <row r="1" spans="1:10" ht="16" thickBot="1" x14ac:dyDescent="0.3">
      <c r="A1" s="41" t="s">
        <v>715</v>
      </c>
    </row>
    <row r="2" spans="1:10" ht="13.5" thickBot="1" x14ac:dyDescent="0.3">
      <c r="I2" s="315" t="s">
        <v>744</v>
      </c>
      <c r="J2" s="316"/>
    </row>
    <row r="3" spans="1:10" ht="46"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9.5" customHeight="1" x14ac:dyDescent="0.25">
      <c r="A5" s="323" t="s">
        <v>350</v>
      </c>
      <c r="B5" s="324"/>
      <c r="C5" s="325"/>
      <c r="D5" s="36"/>
      <c r="E5" s="36"/>
      <c r="F5" s="38"/>
      <c r="G5" s="37"/>
      <c r="H5" s="39"/>
      <c r="I5" s="290" t="s">
        <v>748</v>
      </c>
      <c r="J5" s="291"/>
    </row>
    <row r="6" spans="1:10" ht="23" x14ac:dyDescent="0.25">
      <c r="A6" s="40" t="s">
        <v>423</v>
      </c>
      <c r="B6" s="10" t="s">
        <v>205</v>
      </c>
      <c r="C6" s="2" t="s">
        <v>206</v>
      </c>
      <c r="D6" s="8" t="s">
        <v>23</v>
      </c>
      <c r="E6" s="8" t="s">
        <v>749</v>
      </c>
      <c r="F6" s="15">
        <v>250</v>
      </c>
      <c r="G6" s="16"/>
      <c r="H6" s="17">
        <f t="shared" ref="H6:H14" si="0">G6*F6</f>
        <v>0</v>
      </c>
      <c r="I6" s="284"/>
      <c r="J6" s="285" t="str">
        <f>IF(I6="","Fixed",VLOOKUP(I6,'5.1.2 CPA Formulae'!B9:E19,2,FALSE))</f>
        <v>Fixed</v>
      </c>
    </row>
    <row r="7" spans="1:10" ht="23" x14ac:dyDescent="0.25">
      <c r="A7" s="40" t="s">
        <v>424</v>
      </c>
      <c r="B7" s="10" t="s">
        <v>207</v>
      </c>
      <c r="C7" s="2" t="s">
        <v>208</v>
      </c>
      <c r="D7" s="8" t="s">
        <v>68</v>
      </c>
      <c r="E7" s="8" t="s">
        <v>749</v>
      </c>
      <c r="F7" s="15">
        <v>250</v>
      </c>
      <c r="G7" s="16"/>
      <c r="H7" s="17">
        <f t="shared" si="0"/>
        <v>0</v>
      </c>
      <c r="I7" s="286"/>
      <c r="J7" s="283" t="str">
        <f>IF(I7="","Fixed",VLOOKUP(I7,'5.1.2 CPA Formulae'!B10:E20,2,FALSE))</f>
        <v>Fixed</v>
      </c>
    </row>
    <row r="8" spans="1:10" ht="23" x14ac:dyDescent="0.25">
      <c r="A8" s="40" t="s">
        <v>425</v>
      </c>
      <c r="B8" s="10" t="s">
        <v>209</v>
      </c>
      <c r="C8" s="2" t="s">
        <v>210</v>
      </c>
      <c r="D8" s="8" t="s">
        <v>69</v>
      </c>
      <c r="E8" s="8" t="s">
        <v>749</v>
      </c>
      <c r="F8" s="15">
        <v>250</v>
      </c>
      <c r="G8" s="16"/>
      <c r="H8" s="17">
        <f t="shared" si="0"/>
        <v>0</v>
      </c>
      <c r="I8" s="286"/>
      <c r="J8" s="283" t="str">
        <f>IF(I8="","Fixed",VLOOKUP(I8,'5.1.2 CPA Formulae'!B11:E21,2,FALSE))</f>
        <v>Fixed</v>
      </c>
    </row>
    <row r="9" spans="1:10" ht="23" x14ac:dyDescent="0.25">
      <c r="A9" s="40" t="s">
        <v>426</v>
      </c>
      <c r="B9" s="10" t="s">
        <v>211</v>
      </c>
      <c r="C9" s="2" t="s">
        <v>212</v>
      </c>
      <c r="D9" s="8" t="s">
        <v>70</v>
      </c>
      <c r="E9" s="8" t="s">
        <v>749</v>
      </c>
      <c r="F9" s="15">
        <v>250</v>
      </c>
      <c r="G9" s="16"/>
      <c r="H9" s="17">
        <f t="shared" si="0"/>
        <v>0</v>
      </c>
      <c r="I9" s="286"/>
      <c r="J9" s="283" t="str">
        <f>IF(I9="","Fixed",VLOOKUP(I9,'5.1.2 CPA Formulae'!B12:E22,2,FALSE))</f>
        <v>Fixed</v>
      </c>
    </row>
    <row r="10" spans="1:10" ht="23" x14ac:dyDescent="0.25">
      <c r="A10" s="40" t="s">
        <v>427</v>
      </c>
      <c r="B10" s="10" t="s">
        <v>213</v>
      </c>
      <c r="C10" s="2" t="s">
        <v>214</v>
      </c>
      <c r="D10" s="8" t="s">
        <v>71</v>
      </c>
      <c r="E10" s="8" t="s">
        <v>749</v>
      </c>
      <c r="F10" s="15">
        <v>250</v>
      </c>
      <c r="G10" s="16"/>
      <c r="H10" s="17">
        <f t="shared" si="0"/>
        <v>0</v>
      </c>
      <c r="I10" s="286"/>
      <c r="J10" s="283" t="str">
        <f>IF(I10="","Fixed",VLOOKUP(I10,'5.1.2 CPA Formulae'!B13:E23,2,FALSE))</f>
        <v>Fixed</v>
      </c>
    </row>
    <row r="11" spans="1:10" ht="23" x14ac:dyDescent="0.25">
      <c r="A11" s="40" t="s">
        <v>428</v>
      </c>
      <c r="B11" s="10" t="s">
        <v>215</v>
      </c>
      <c r="C11" s="2" t="s">
        <v>216</v>
      </c>
      <c r="D11" s="8" t="s">
        <v>102</v>
      </c>
      <c r="E11" s="8" t="s">
        <v>749</v>
      </c>
      <c r="F11" s="15">
        <v>150</v>
      </c>
      <c r="G11" s="16"/>
      <c r="H11" s="17">
        <f t="shared" si="0"/>
        <v>0</v>
      </c>
      <c r="I11" s="286"/>
      <c r="J11" s="283" t="str">
        <f>IF(I11="","Fixed",VLOOKUP(I11,'5.1.2 CPA Formulae'!B14:E24,2,FALSE))</f>
        <v>Fixed</v>
      </c>
    </row>
    <row r="12" spans="1:10" ht="23" x14ac:dyDescent="0.25">
      <c r="A12" s="40" t="s">
        <v>429</v>
      </c>
      <c r="B12" s="10" t="s">
        <v>217</v>
      </c>
      <c r="C12" s="2" t="s">
        <v>218</v>
      </c>
      <c r="D12" s="8" t="s">
        <v>72</v>
      </c>
      <c r="E12" s="8" t="s">
        <v>749</v>
      </c>
      <c r="F12" s="15">
        <v>250</v>
      </c>
      <c r="G12" s="16"/>
      <c r="H12" s="17">
        <f t="shared" si="0"/>
        <v>0</v>
      </c>
      <c r="I12" s="286"/>
      <c r="J12" s="283" t="str">
        <f>IF(I12="","Fixed",VLOOKUP(I12,'5.1.2 CPA Formulae'!B15:E25,2,FALSE))</f>
        <v>Fixed</v>
      </c>
    </row>
    <row r="13" spans="1:10" ht="23" x14ac:dyDescent="0.25">
      <c r="A13" s="40" t="s">
        <v>430</v>
      </c>
      <c r="B13" s="10" t="s">
        <v>219</v>
      </c>
      <c r="C13" s="2" t="s">
        <v>220</v>
      </c>
      <c r="D13" s="8" t="s">
        <v>73</v>
      </c>
      <c r="E13" s="8" t="s">
        <v>749</v>
      </c>
      <c r="F13" s="15">
        <v>250</v>
      </c>
      <c r="G13" s="16"/>
      <c r="H13" s="17">
        <f t="shared" si="0"/>
        <v>0</v>
      </c>
      <c r="I13" s="286"/>
      <c r="J13" s="283" t="str">
        <f>IF(I13="","Fixed",VLOOKUP(I13,'5.1.2 CPA Formulae'!B16:E26,2,FALSE))</f>
        <v>Fixed</v>
      </c>
    </row>
    <row r="14" spans="1:10" ht="23.5" thickBot="1" x14ac:dyDescent="0.3">
      <c r="A14" s="40" t="s">
        <v>431</v>
      </c>
      <c r="B14" s="10" t="s">
        <v>221</v>
      </c>
      <c r="C14" s="2" t="s">
        <v>222</v>
      </c>
      <c r="D14" s="8" t="s">
        <v>369</v>
      </c>
      <c r="E14" s="8" t="s">
        <v>749</v>
      </c>
      <c r="F14" s="15">
        <v>250</v>
      </c>
      <c r="G14" s="16"/>
      <c r="H14" s="17">
        <f t="shared" si="0"/>
        <v>0</v>
      </c>
      <c r="I14" s="286"/>
      <c r="J14" s="283" t="str">
        <f>IF(I14="","Fixed",VLOOKUP(I14,'5.1.2 CPA Formulae'!B17:E27,2,FALSE))</f>
        <v>Fixed</v>
      </c>
    </row>
    <row r="15" spans="1:10" ht="24" customHeight="1" thickBot="1" x14ac:dyDescent="0.3">
      <c r="A15" s="29"/>
      <c r="B15" s="30"/>
      <c r="C15" s="30"/>
      <c r="D15" s="32"/>
      <c r="E15" s="32"/>
      <c r="F15" s="33"/>
      <c r="G15" s="31"/>
      <c r="H15" s="34">
        <f>SUM(H6:H14)</f>
        <v>0</v>
      </c>
      <c r="I15" s="289"/>
      <c r="J15" s="5"/>
    </row>
    <row r="16" spans="1:10" x14ac:dyDescent="0.25">
      <c r="F16" s="12"/>
      <c r="H16" s="21"/>
    </row>
    <row r="17" spans="4:8" x14ac:dyDescent="0.25">
      <c r="D17" s="1"/>
      <c r="E17" s="1"/>
      <c r="H17" s="21"/>
    </row>
  </sheetData>
  <mergeCells count="2">
    <mergeCell ref="I2:J2"/>
    <mergeCell ref="A5:C5"/>
  </mergeCells>
  <pageMargins left="0.7" right="0.7" top="0.75" bottom="0.75" header="0.3" footer="0.3"/>
  <pageSetup scale="7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CB5B5DA-894F-419B-AFC9-0D5D82EAF9C7}">
          <x14:formula1>
            <xm:f>'5.1.2 CPA Formulae'!$B$9:$B$19</xm:f>
          </x14:formula1>
          <xm:sqref>I6:I14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EFEE9-AF8B-40B0-B12F-B5C89D344DDE}">
  <sheetPr>
    <tabColor rgb="FFFF0000"/>
  </sheetPr>
  <dimension ref="A1:J17"/>
  <sheetViews>
    <sheetView topLeftCell="A5" zoomScale="80" zoomScaleNormal="80" workbookViewId="0">
      <selection activeCell="F6" sqref="F6:F14"/>
    </sheetView>
  </sheetViews>
  <sheetFormatPr defaultRowHeight="11.5" x14ac:dyDescent="0.25"/>
  <cols>
    <col min="1" max="1" width="8.7265625" style="12"/>
    <col min="2" max="2" width="10.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2.453125" style="4" customWidth="1"/>
    <col min="11" max="16384" width="8.7265625" style="4"/>
  </cols>
  <sheetData>
    <row r="1" spans="1:10" ht="16" thickBot="1" x14ac:dyDescent="0.3">
      <c r="A1" s="41" t="s">
        <v>715</v>
      </c>
    </row>
    <row r="2" spans="1:10" ht="13.5" thickBot="1" x14ac:dyDescent="0.3">
      <c r="I2" s="315" t="s">
        <v>744</v>
      </c>
      <c r="J2" s="316"/>
    </row>
    <row r="3" spans="1:10" ht="44"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8" customHeight="1" x14ac:dyDescent="0.25">
      <c r="A5" s="323" t="s">
        <v>351</v>
      </c>
      <c r="B5" s="324"/>
      <c r="C5" s="325"/>
      <c r="D5" s="36"/>
      <c r="E5" s="36"/>
      <c r="F5" s="38"/>
      <c r="G5" s="37"/>
      <c r="H5" s="39"/>
      <c r="I5" s="290" t="s">
        <v>748</v>
      </c>
      <c r="J5" s="291"/>
    </row>
    <row r="6" spans="1:10" ht="23" x14ac:dyDescent="0.25">
      <c r="A6" s="40" t="s">
        <v>432</v>
      </c>
      <c r="B6" s="10" t="s">
        <v>223</v>
      </c>
      <c r="C6" s="2" t="s">
        <v>354</v>
      </c>
      <c r="D6" s="8" t="s">
        <v>24</v>
      </c>
      <c r="E6" s="8" t="s">
        <v>749</v>
      </c>
      <c r="F6" s="15">
        <v>250</v>
      </c>
      <c r="G6" s="16"/>
      <c r="H6" s="17">
        <f t="shared" ref="H6:H14" si="0">G6*F6</f>
        <v>0</v>
      </c>
      <c r="I6" s="284"/>
      <c r="J6" s="285" t="str">
        <f>IF(I6="","Fixed",VLOOKUP(I6,'5.1.2 CPA Formulae'!B9:E19,2,FALSE))</f>
        <v>Fixed</v>
      </c>
    </row>
    <row r="7" spans="1:10" ht="23" x14ac:dyDescent="0.25">
      <c r="A7" s="40" t="s">
        <v>433</v>
      </c>
      <c r="B7" s="10" t="s">
        <v>224</v>
      </c>
      <c r="C7" s="2" t="s">
        <v>355</v>
      </c>
      <c r="D7" s="8" t="s">
        <v>74</v>
      </c>
      <c r="E7" s="8" t="s">
        <v>749</v>
      </c>
      <c r="F7" s="15">
        <v>250</v>
      </c>
      <c r="G7" s="16"/>
      <c r="H7" s="17">
        <f t="shared" si="0"/>
        <v>0</v>
      </c>
      <c r="I7" s="286"/>
      <c r="J7" s="283" t="str">
        <f>IF(I7="","Fixed",VLOOKUP(I7,'5.1.2 CPA Formulae'!B10:E20,2,FALSE))</f>
        <v>Fixed</v>
      </c>
    </row>
    <row r="8" spans="1:10" ht="23" x14ac:dyDescent="0.25">
      <c r="A8" s="40" t="s">
        <v>434</v>
      </c>
      <c r="B8" s="10" t="s">
        <v>225</v>
      </c>
      <c r="C8" s="2" t="s">
        <v>324</v>
      </c>
      <c r="D8" s="8" t="s">
        <v>370</v>
      </c>
      <c r="E8" s="8" t="s">
        <v>749</v>
      </c>
      <c r="F8" s="15">
        <v>150</v>
      </c>
      <c r="G8" s="13"/>
      <c r="H8" s="17">
        <f t="shared" si="0"/>
        <v>0</v>
      </c>
      <c r="I8" s="286"/>
      <c r="J8" s="283" t="str">
        <f>IF(I8="","Fixed",VLOOKUP(I8,'5.1.2 CPA Formulae'!B11:E21,2,FALSE))</f>
        <v>Fixed</v>
      </c>
    </row>
    <row r="9" spans="1:10" ht="23" x14ac:dyDescent="0.25">
      <c r="A9" s="40" t="s">
        <v>435</v>
      </c>
      <c r="B9" s="10" t="s">
        <v>226</v>
      </c>
      <c r="C9" s="2" t="s">
        <v>356</v>
      </c>
      <c r="D9" s="8" t="s">
        <v>104</v>
      </c>
      <c r="E9" s="8" t="s">
        <v>749</v>
      </c>
      <c r="F9" s="15">
        <v>150</v>
      </c>
      <c r="G9" s="16"/>
      <c r="H9" s="17">
        <f t="shared" si="0"/>
        <v>0</v>
      </c>
      <c r="I9" s="286"/>
      <c r="J9" s="283" t="str">
        <f>IF(I9="","Fixed",VLOOKUP(I9,'5.1.2 CPA Formulae'!B12:E22,2,FALSE))</f>
        <v>Fixed</v>
      </c>
    </row>
    <row r="10" spans="1:10" ht="23" x14ac:dyDescent="0.25">
      <c r="A10" s="40" t="s">
        <v>436</v>
      </c>
      <c r="B10" s="10" t="s">
        <v>227</v>
      </c>
      <c r="C10" s="2" t="s">
        <v>357</v>
      </c>
      <c r="D10" s="8" t="s">
        <v>105</v>
      </c>
      <c r="E10" s="8" t="s">
        <v>749</v>
      </c>
      <c r="F10" s="15">
        <v>150</v>
      </c>
      <c r="G10" s="16"/>
      <c r="H10" s="17">
        <f t="shared" si="0"/>
        <v>0</v>
      </c>
      <c r="I10" s="286"/>
      <c r="J10" s="283" t="str">
        <f>IF(I10="","Fixed",VLOOKUP(I10,'5.1.2 CPA Formulae'!B13:E23,2,FALSE))</f>
        <v>Fixed</v>
      </c>
    </row>
    <row r="11" spans="1:10" ht="23" x14ac:dyDescent="0.25">
      <c r="A11" s="40" t="s">
        <v>437</v>
      </c>
      <c r="B11" s="10" t="s">
        <v>228</v>
      </c>
      <c r="C11" s="2" t="s">
        <v>358</v>
      </c>
      <c r="D11" s="8" t="s">
        <v>106</v>
      </c>
      <c r="E11" s="8" t="s">
        <v>749</v>
      </c>
      <c r="F11" s="15">
        <v>150</v>
      </c>
      <c r="G11" s="16"/>
      <c r="H11" s="17">
        <f t="shared" si="0"/>
        <v>0</v>
      </c>
      <c r="I11" s="286"/>
      <c r="J11" s="283" t="str">
        <f>IF(I11="","Fixed",VLOOKUP(I11,'5.1.2 CPA Formulae'!B14:E24,2,FALSE))</f>
        <v>Fixed</v>
      </c>
    </row>
    <row r="12" spans="1:10" ht="23" x14ac:dyDescent="0.25">
      <c r="A12" s="40" t="s">
        <v>438</v>
      </c>
      <c r="B12" s="10" t="s">
        <v>229</v>
      </c>
      <c r="C12" s="2" t="s">
        <v>359</v>
      </c>
      <c r="D12" s="8" t="s">
        <v>107</v>
      </c>
      <c r="E12" s="8" t="s">
        <v>749</v>
      </c>
      <c r="F12" s="15">
        <v>200</v>
      </c>
      <c r="G12" s="16"/>
      <c r="H12" s="17">
        <f t="shared" si="0"/>
        <v>0</v>
      </c>
      <c r="I12" s="286"/>
      <c r="J12" s="283" t="str">
        <f>IF(I12="","Fixed",VLOOKUP(I12,'5.1.2 CPA Formulae'!B15:E25,2,FALSE))</f>
        <v>Fixed</v>
      </c>
    </row>
    <row r="13" spans="1:10" ht="23" x14ac:dyDescent="0.25">
      <c r="A13" s="40" t="s">
        <v>439</v>
      </c>
      <c r="B13" s="10" t="s">
        <v>230</v>
      </c>
      <c r="C13" s="2" t="s">
        <v>360</v>
      </c>
      <c r="D13" s="8" t="s">
        <v>108</v>
      </c>
      <c r="E13" s="8" t="s">
        <v>749</v>
      </c>
      <c r="F13" s="15">
        <v>150</v>
      </c>
      <c r="G13" s="16"/>
      <c r="H13" s="17">
        <f t="shared" si="0"/>
        <v>0</v>
      </c>
      <c r="I13" s="286"/>
      <c r="J13" s="283" t="str">
        <f>IF(I13="","Fixed",VLOOKUP(I13,'5.1.2 CPA Formulae'!B16:E26,2,FALSE))</f>
        <v>Fixed</v>
      </c>
    </row>
    <row r="14" spans="1:10" ht="23.5" thickBot="1" x14ac:dyDescent="0.3">
      <c r="A14" s="40" t="s">
        <v>440</v>
      </c>
      <c r="B14" s="10" t="s">
        <v>231</v>
      </c>
      <c r="C14" s="2" t="s">
        <v>361</v>
      </c>
      <c r="D14" s="8" t="s">
        <v>109</v>
      </c>
      <c r="E14" s="8" t="s">
        <v>749</v>
      </c>
      <c r="F14" s="15">
        <v>150</v>
      </c>
      <c r="G14" s="16"/>
      <c r="H14" s="17">
        <f t="shared" si="0"/>
        <v>0</v>
      </c>
      <c r="I14" s="286"/>
      <c r="J14" s="283" t="str">
        <f>IF(I14="","Fixed",VLOOKUP(I14,'5.1.2 CPA Formulae'!B17:E27,2,FALSE))</f>
        <v>Fixed</v>
      </c>
    </row>
    <row r="15" spans="1:10" ht="24" customHeight="1" thickBot="1" x14ac:dyDescent="0.3">
      <c r="A15" s="29"/>
      <c r="B15" s="30"/>
      <c r="C15" s="30"/>
      <c r="D15" s="32"/>
      <c r="E15" s="32"/>
      <c r="F15" s="33"/>
      <c r="G15" s="31"/>
      <c r="H15" s="34">
        <f>SUM(H6:H14)</f>
        <v>0</v>
      </c>
    </row>
    <row r="16" spans="1:10" x14ac:dyDescent="0.25">
      <c r="F16" s="12"/>
      <c r="H16" s="21"/>
    </row>
    <row r="17" spans="4:8" x14ac:dyDescent="0.25">
      <c r="D17" s="1"/>
      <c r="E17" s="1"/>
      <c r="H17" s="21"/>
    </row>
  </sheetData>
  <mergeCells count="2">
    <mergeCell ref="I2:J2"/>
    <mergeCell ref="A5:C5"/>
  </mergeCells>
  <pageMargins left="0.7" right="0.7" top="0.75" bottom="0.75" header="0.3" footer="0.3"/>
  <pageSetup scale="7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E17CA5E-B9EF-4974-8098-8C5B74E1D427}">
          <x14:formula1>
            <xm:f>'5.1.2 CPA Formulae'!$B$9:$B$19</xm:f>
          </x14:formula1>
          <xm:sqref>I6:I14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Read Me</vt:lpstr>
      <vt:lpstr>Tender Cover Sheet</vt:lpstr>
      <vt:lpstr>5.1.0 Preamble</vt:lpstr>
      <vt:lpstr>5.1.1 Cables</vt:lpstr>
      <vt:lpstr>5.1.1 Boots</vt:lpstr>
      <vt:lpstr>5.1.1 Tools</vt:lpstr>
      <vt:lpstr>5.1.1 Connectors</vt:lpstr>
      <vt:lpstr>5.1.1 Adaptors</vt:lpstr>
      <vt:lpstr>5.1.1 Flyleads</vt:lpstr>
      <vt:lpstr>5.1.1 Clamps</vt:lpstr>
      <vt:lpstr>5.1.1 Protectors</vt:lpstr>
      <vt:lpstr>5.1.1 Others</vt:lpstr>
      <vt:lpstr>5.1.2 CPA Formulae</vt:lpstr>
      <vt:lpstr>5.1.3 Summary</vt:lpstr>
      <vt:lpstr>5.1.4 Exchange Rates</vt:lpstr>
      <vt:lpstr>'5.1.1 Cables'!Print_Area</vt:lpstr>
      <vt:lpstr>'5.1.2 CPA Formulae'!Print_Area</vt:lpstr>
      <vt:lpstr>'5.1.3 Summary'!Print_Area</vt:lpstr>
      <vt:lpstr>'5.1.4 Exchange Rates'!Print_Area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Singh</dc:creator>
  <cp:lastModifiedBy>Godfrey Radzelani</cp:lastModifiedBy>
  <cp:lastPrinted>2025-07-24T07:14:47Z</cp:lastPrinted>
  <dcterms:created xsi:type="dcterms:W3CDTF">2016-07-13T09:50:47Z</dcterms:created>
  <dcterms:modified xsi:type="dcterms:W3CDTF">2026-07-31T09:40:08Z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